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2-23\Q2\"/>
    </mc:Choice>
  </mc:AlternateContent>
  <xr:revisionPtr revIDLastSave="0" documentId="13_ncr:1_{E664534F-EFF7-48F7-B4E3-7832D0ACAF37}" xr6:coauthVersionLast="47" xr6:coauthVersionMax="47" xr10:uidLastSave="{00000000-0000-0000-0000-000000000000}"/>
  <bookViews>
    <workbookView xWindow="30075" yWindow="-120" windowWidth="27645" windowHeight="16440" xr2:uid="{00000000-000D-0000-FFFF-FFFF00000000}"/>
  </bookViews>
  <sheets>
    <sheet name="Net Summary" sheetId="3" r:id="rId1"/>
    <sheet name="Summary" sheetId="1" state="hidden" r:id="rId2"/>
  </sheets>
  <externalReferences>
    <externalReference r:id="rId3"/>
  </externalReferences>
  <definedNames>
    <definedName name="_xlnm.Print_Area" localSheetId="0">'Net Summary'!$A$1:$R$77</definedName>
    <definedName name="_xlnm.Print_Titles" localSheetId="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3" l="1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5" i="3"/>
  <c r="Q61" i="3" l="1"/>
  <c r="P61" i="3"/>
  <c r="O61" i="3"/>
  <c r="M61" i="3"/>
  <c r="L61" i="3"/>
  <c r="K61" i="3"/>
  <c r="J61" i="3"/>
  <c r="I61" i="3"/>
  <c r="H61" i="3"/>
  <c r="Q60" i="3"/>
  <c r="P60" i="3"/>
  <c r="O60" i="3"/>
  <c r="M60" i="3"/>
  <c r="L60" i="3"/>
  <c r="K60" i="3"/>
  <c r="J60" i="3"/>
  <c r="I60" i="3"/>
  <c r="H60" i="3"/>
  <c r="Q59" i="3"/>
  <c r="P59" i="3"/>
  <c r="O59" i="3"/>
  <c r="M59" i="3"/>
  <c r="L59" i="3"/>
  <c r="K59" i="3"/>
  <c r="J59" i="3"/>
  <c r="I59" i="3"/>
  <c r="H59" i="3"/>
  <c r="Q58" i="3"/>
  <c r="P58" i="3"/>
  <c r="O58" i="3"/>
  <c r="M58" i="3"/>
  <c r="L58" i="3"/>
  <c r="K58" i="3"/>
  <c r="J58" i="3"/>
  <c r="I58" i="3"/>
  <c r="H58" i="3"/>
  <c r="Q57" i="3"/>
  <c r="P57" i="3"/>
  <c r="O57" i="3"/>
  <c r="M57" i="3"/>
  <c r="L57" i="3"/>
  <c r="K57" i="3"/>
  <c r="J57" i="3"/>
  <c r="I57" i="3"/>
  <c r="H57" i="3"/>
  <c r="Q56" i="3"/>
  <c r="M56" i="3"/>
  <c r="L56" i="3"/>
  <c r="K56" i="3"/>
  <c r="J56" i="3"/>
  <c r="I56" i="3"/>
  <c r="H56" i="3"/>
  <c r="Q54" i="3"/>
  <c r="P54" i="3"/>
  <c r="O54" i="3"/>
  <c r="M54" i="3"/>
  <c r="L54" i="3"/>
  <c r="K54" i="3"/>
  <c r="J54" i="3"/>
  <c r="I54" i="3"/>
  <c r="H54" i="3"/>
  <c r="Q53" i="3"/>
  <c r="P53" i="3"/>
  <c r="O53" i="3"/>
  <c r="M53" i="3"/>
  <c r="L53" i="3"/>
  <c r="K53" i="3"/>
  <c r="J53" i="3"/>
  <c r="I53" i="3"/>
  <c r="H53" i="3"/>
  <c r="Q52" i="3"/>
  <c r="P52" i="3"/>
  <c r="O52" i="3"/>
  <c r="M52" i="3"/>
  <c r="L52" i="3"/>
  <c r="K52" i="3"/>
  <c r="J52" i="3"/>
  <c r="I52" i="3"/>
  <c r="H52" i="3"/>
  <c r="Q50" i="3"/>
  <c r="P50" i="3"/>
  <c r="O50" i="3"/>
  <c r="M50" i="3"/>
  <c r="L50" i="3"/>
  <c r="K50" i="3"/>
  <c r="J50" i="3"/>
  <c r="I50" i="3"/>
  <c r="H50" i="3"/>
  <c r="Q49" i="3"/>
  <c r="P49" i="3"/>
  <c r="O49" i="3"/>
  <c r="M49" i="3"/>
  <c r="L49" i="3"/>
  <c r="K49" i="3"/>
  <c r="J49" i="3"/>
  <c r="I49" i="3"/>
  <c r="H49" i="3"/>
  <c r="Q47" i="3"/>
  <c r="P47" i="3"/>
  <c r="O47" i="3"/>
  <c r="M47" i="3"/>
  <c r="L47" i="3"/>
  <c r="K47" i="3"/>
  <c r="J47" i="3"/>
  <c r="I47" i="3"/>
  <c r="H47" i="3"/>
  <c r="Q46" i="3"/>
  <c r="P46" i="3"/>
  <c r="O46" i="3"/>
  <c r="M46" i="3"/>
  <c r="L46" i="3"/>
  <c r="K46" i="3"/>
  <c r="J46" i="3"/>
  <c r="I46" i="3"/>
  <c r="H46" i="3"/>
  <c r="Q45" i="3"/>
  <c r="P45" i="3"/>
  <c r="O45" i="3"/>
  <c r="M45" i="3"/>
  <c r="L45" i="3"/>
  <c r="K45" i="3"/>
  <c r="J45" i="3"/>
  <c r="I45" i="3"/>
  <c r="H45" i="3"/>
  <c r="Q44" i="3"/>
  <c r="P44" i="3"/>
  <c r="O44" i="3"/>
  <c r="M44" i="3"/>
  <c r="L44" i="3"/>
  <c r="K44" i="3"/>
  <c r="J44" i="3"/>
  <c r="I44" i="3"/>
  <c r="H44" i="3"/>
  <c r="Q43" i="3"/>
  <c r="P43" i="3"/>
  <c r="O43" i="3"/>
  <c r="M43" i="3"/>
  <c r="L43" i="3"/>
  <c r="K43" i="3"/>
  <c r="J43" i="3"/>
  <c r="I43" i="3"/>
  <c r="H43" i="3"/>
  <c r="Q42" i="3"/>
  <c r="P42" i="3"/>
  <c r="O42" i="3"/>
  <c r="M42" i="3"/>
  <c r="L42" i="3"/>
  <c r="K42" i="3"/>
  <c r="J42" i="3"/>
  <c r="I42" i="3"/>
  <c r="H42" i="3"/>
  <c r="Q41" i="3"/>
  <c r="P41" i="3"/>
  <c r="O41" i="3"/>
  <c r="M41" i="3"/>
  <c r="L41" i="3"/>
  <c r="K41" i="3"/>
  <c r="J41" i="3"/>
  <c r="I41" i="3"/>
  <c r="H41" i="3"/>
  <c r="Q39" i="3"/>
  <c r="P39" i="3"/>
  <c r="O39" i="3"/>
  <c r="M39" i="3"/>
  <c r="L39" i="3"/>
  <c r="K39" i="3"/>
  <c r="J39" i="3"/>
  <c r="I39" i="3"/>
  <c r="H39" i="3"/>
  <c r="Q37" i="3"/>
  <c r="P37" i="3"/>
  <c r="O37" i="3"/>
  <c r="M37" i="3"/>
  <c r="L37" i="3"/>
  <c r="K37" i="3"/>
  <c r="J37" i="3"/>
  <c r="I37" i="3"/>
  <c r="H37" i="3"/>
  <c r="Q36" i="3"/>
  <c r="P36" i="3"/>
  <c r="O36" i="3"/>
  <c r="M36" i="3"/>
  <c r="L36" i="3"/>
  <c r="K36" i="3"/>
  <c r="J36" i="3"/>
  <c r="I36" i="3"/>
  <c r="H36" i="3"/>
  <c r="Q35" i="3"/>
  <c r="P35" i="3"/>
  <c r="O35" i="3"/>
  <c r="M35" i="3"/>
  <c r="L35" i="3"/>
  <c r="K35" i="3"/>
  <c r="J35" i="3"/>
  <c r="I35" i="3"/>
  <c r="H35" i="3"/>
  <c r="Q34" i="3"/>
  <c r="P34" i="3"/>
  <c r="O34" i="3"/>
  <c r="M34" i="3"/>
  <c r="L34" i="3"/>
  <c r="K34" i="3"/>
  <c r="J34" i="3"/>
  <c r="I34" i="3"/>
  <c r="H34" i="3"/>
  <c r="Q33" i="3"/>
  <c r="P33" i="3"/>
  <c r="O33" i="3"/>
  <c r="M33" i="3"/>
  <c r="L33" i="3"/>
  <c r="K33" i="3"/>
  <c r="J33" i="3"/>
  <c r="I33" i="3"/>
  <c r="H33" i="3"/>
  <c r="Q32" i="3"/>
  <c r="P32" i="3"/>
  <c r="O32" i="3"/>
  <c r="M32" i="3"/>
  <c r="L32" i="3"/>
  <c r="K32" i="3"/>
  <c r="J32" i="3"/>
  <c r="I32" i="3"/>
  <c r="H32" i="3"/>
  <c r="Q31" i="3"/>
  <c r="P31" i="3"/>
  <c r="O31" i="3"/>
  <c r="M31" i="3"/>
  <c r="L31" i="3"/>
  <c r="K31" i="3"/>
  <c r="J31" i="3"/>
  <c r="I31" i="3"/>
  <c r="H31" i="3"/>
  <c r="Q30" i="3"/>
  <c r="P30" i="3"/>
  <c r="O30" i="3"/>
  <c r="M30" i="3"/>
  <c r="L30" i="3"/>
  <c r="K30" i="3"/>
  <c r="J30" i="3"/>
  <c r="I30" i="3"/>
  <c r="H30" i="3"/>
  <c r="Q29" i="3"/>
  <c r="P29" i="3"/>
  <c r="O29" i="3"/>
  <c r="M29" i="3"/>
  <c r="L29" i="3"/>
  <c r="K29" i="3"/>
  <c r="J29" i="3"/>
  <c r="I29" i="3"/>
  <c r="H29" i="3"/>
  <c r="Q28" i="3"/>
  <c r="P28" i="3"/>
  <c r="O28" i="3"/>
  <c r="M28" i="3"/>
  <c r="L28" i="3"/>
  <c r="N28" i="3" s="1"/>
  <c r="K28" i="3"/>
  <c r="J28" i="3"/>
  <c r="I28" i="3"/>
  <c r="H28" i="3"/>
  <c r="Q26" i="3"/>
  <c r="P26" i="3"/>
  <c r="O26" i="3"/>
  <c r="M26" i="3"/>
  <c r="L26" i="3"/>
  <c r="K26" i="3"/>
  <c r="J26" i="3"/>
  <c r="I26" i="3"/>
  <c r="H26" i="3"/>
  <c r="Q24" i="3"/>
  <c r="P24" i="3"/>
  <c r="O24" i="3"/>
  <c r="M24" i="3"/>
  <c r="L24" i="3"/>
  <c r="K24" i="3"/>
  <c r="J24" i="3"/>
  <c r="I24" i="3"/>
  <c r="H24" i="3"/>
  <c r="Q22" i="3"/>
  <c r="P22" i="3"/>
  <c r="O22" i="3"/>
  <c r="M22" i="3"/>
  <c r="L22" i="3"/>
  <c r="K22" i="3"/>
  <c r="J22" i="3"/>
  <c r="I22" i="3"/>
  <c r="H22" i="3"/>
  <c r="Q20" i="3"/>
  <c r="P20" i="3"/>
  <c r="O20" i="3"/>
  <c r="M20" i="3"/>
  <c r="L20" i="3"/>
  <c r="K20" i="3"/>
  <c r="J20" i="3"/>
  <c r="I20" i="3"/>
  <c r="H20" i="3"/>
  <c r="Q18" i="3"/>
  <c r="P18" i="3"/>
  <c r="O18" i="3"/>
  <c r="M18" i="3"/>
  <c r="L18" i="3"/>
  <c r="K18" i="3"/>
  <c r="J18" i="3"/>
  <c r="I18" i="3"/>
  <c r="H18" i="3"/>
  <c r="Q17" i="3"/>
  <c r="P17" i="3"/>
  <c r="O17" i="3"/>
  <c r="M17" i="3"/>
  <c r="L17" i="3"/>
  <c r="K17" i="3"/>
  <c r="J17" i="3"/>
  <c r="I17" i="3"/>
  <c r="H17" i="3"/>
  <c r="Q15" i="3"/>
  <c r="P15" i="3"/>
  <c r="O15" i="3"/>
  <c r="M15" i="3"/>
  <c r="L15" i="3"/>
  <c r="K15" i="3"/>
  <c r="J15" i="3"/>
  <c r="I15" i="3"/>
  <c r="H15" i="3"/>
  <c r="Q14" i="3"/>
  <c r="P14" i="3"/>
  <c r="O14" i="3"/>
  <c r="M14" i="3"/>
  <c r="L14" i="3"/>
  <c r="L13" i="3" s="1"/>
  <c r="K14" i="3"/>
  <c r="J14" i="3"/>
  <c r="I14" i="3"/>
  <c r="H14" i="3"/>
  <c r="Q12" i="3"/>
  <c r="P12" i="3"/>
  <c r="O12" i="3"/>
  <c r="M12" i="3"/>
  <c r="L12" i="3"/>
  <c r="K12" i="3"/>
  <c r="J12" i="3"/>
  <c r="I12" i="3"/>
  <c r="H12" i="3"/>
  <c r="Q10" i="3"/>
  <c r="P10" i="3"/>
  <c r="O10" i="3"/>
  <c r="M10" i="3"/>
  <c r="L10" i="3"/>
  <c r="K10" i="3"/>
  <c r="J10" i="3"/>
  <c r="I10" i="3"/>
  <c r="H10" i="3"/>
  <c r="Q9" i="3"/>
  <c r="P9" i="3"/>
  <c r="O9" i="3"/>
  <c r="M9" i="3"/>
  <c r="L9" i="3"/>
  <c r="K9" i="3"/>
  <c r="J9" i="3"/>
  <c r="I9" i="3"/>
  <c r="H9" i="3"/>
  <c r="Q7" i="3"/>
  <c r="P7" i="3"/>
  <c r="O7" i="3"/>
  <c r="M7" i="3"/>
  <c r="L7" i="3"/>
  <c r="K7" i="3"/>
  <c r="J7" i="3"/>
  <c r="I7" i="3"/>
  <c r="H7" i="3"/>
  <c r="Q5" i="3"/>
  <c r="P5" i="3"/>
  <c r="O5" i="3"/>
  <c r="M5" i="3"/>
  <c r="L5" i="3"/>
  <c r="K5" i="3"/>
  <c r="J5" i="3"/>
  <c r="I5" i="3"/>
  <c r="H5" i="3"/>
  <c r="Q62" i="3"/>
  <c r="N60" i="3"/>
  <c r="Q55" i="3"/>
  <c r="Q51" i="3"/>
  <c r="Q48" i="3"/>
  <c r="Q40" i="3"/>
  <c r="Q38" i="3"/>
  <c r="Q27" i="3"/>
  <c r="Q16" i="3"/>
  <c r="Q13" i="3"/>
  <c r="Q11" i="3"/>
  <c r="Q8" i="3"/>
  <c r="Q6" i="3"/>
  <c r="Q4" i="3"/>
  <c r="O55" i="3" l="1"/>
  <c r="K8" i="3"/>
  <c r="M13" i="3"/>
  <c r="N15" i="3"/>
  <c r="M8" i="3"/>
  <c r="N12" i="3"/>
  <c r="N45" i="3"/>
  <c r="P55" i="3"/>
  <c r="H13" i="3"/>
  <c r="I13" i="3"/>
  <c r="J13" i="3"/>
  <c r="N43" i="3"/>
  <c r="K13" i="3"/>
  <c r="N44" i="3"/>
  <c r="P13" i="3"/>
  <c r="O13" i="3"/>
  <c r="N9" i="3"/>
  <c r="N26" i="3"/>
  <c r="N30" i="3"/>
  <c r="N35" i="3"/>
  <c r="J8" i="3"/>
  <c r="N37" i="3"/>
  <c r="N47" i="3"/>
  <c r="N52" i="3"/>
  <c r="N58" i="3"/>
  <c r="L8" i="3"/>
  <c r="O8" i="3"/>
  <c r="N18" i="3"/>
  <c r="N31" i="3"/>
  <c r="P8" i="3"/>
  <c r="N56" i="3"/>
  <c r="H8" i="3"/>
  <c r="N53" i="3"/>
  <c r="I8" i="3"/>
  <c r="N10" i="3"/>
  <c r="N20" i="3"/>
  <c r="N34" i="3"/>
  <c r="N39" i="3"/>
  <c r="N49" i="3"/>
  <c r="N59" i="3"/>
  <c r="N22" i="3"/>
  <c r="N32" i="3"/>
  <c r="N41" i="3"/>
  <c r="N50" i="3"/>
  <c r="N7" i="3"/>
  <c r="N24" i="3"/>
  <c r="N33" i="3"/>
  <c r="N42" i="3"/>
  <c r="N61" i="3"/>
  <c r="N54" i="3"/>
  <c r="N14" i="3"/>
  <c r="N29" i="3"/>
  <c r="N17" i="3"/>
  <c r="N36" i="3"/>
  <c r="N46" i="3"/>
  <c r="N57" i="3"/>
  <c r="P27" i="3"/>
  <c r="O27" i="3"/>
  <c r="L27" i="3"/>
  <c r="M27" i="3"/>
  <c r="H27" i="3"/>
  <c r="I27" i="3"/>
  <c r="J27" i="3"/>
  <c r="K27" i="3"/>
  <c r="P11" i="3"/>
  <c r="O11" i="3"/>
  <c r="M11" i="3"/>
  <c r="L11" i="3"/>
  <c r="K11" i="3"/>
  <c r="J11" i="3"/>
  <c r="I11" i="3"/>
  <c r="H11" i="3"/>
  <c r="P38" i="3"/>
  <c r="O38" i="3"/>
  <c r="M38" i="3"/>
  <c r="L38" i="3"/>
  <c r="K38" i="3"/>
  <c r="J38" i="3"/>
  <c r="I38" i="3"/>
  <c r="H38" i="3"/>
  <c r="Q25" i="3"/>
  <c r="P25" i="3"/>
  <c r="O25" i="3"/>
  <c r="M25" i="3"/>
  <c r="K25" i="3"/>
  <c r="J25" i="3"/>
  <c r="I25" i="3"/>
  <c r="H25" i="3"/>
  <c r="Q23" i="3"/>
  <c r="P23" i="3"/>
  <c r="O23" i="3"/>
  <c r="M23" i="3"/>
  <c r="K23" i="3"/>
  <c r="J23" i="3"/>
  <c r="I23" i="3"/>
  <c r="H23" i="3"/>
  <c r="Q21" i="3"/>
  <c r="P21" i="3"/>
  <c r="O21" i="3"/>
  <c r="M21" i="3"/>
  <c r="K21" i="3"/>
  <c r="J21" i="3"/>
  <c r="I21" i="3"/>
  <c r="H21" i="3"/>
  <c r="Q19" i="3"/>
  <c r="P19" i="3"/>
  <c r="O19" i="3"/>
  <c r="M19" i="3"/>
  <c r="K19" i="3"/>
  <c r="J19" i="3"/>
  <c r="H19" i="3"/>
  <c r="P6" i="3"/>
  <c r="O6" i="3"/>
  <c r="M6" i="3"/>
  <c r="K6" i="3"/>
  <c r="J6" i="3"/>
  <c r="I6" i="3"/>
  <c r="H6" i="3"/>
  <c r="O4" i="3"/>
  <c r="P4" i="3"/>
  <c r="M4" i="3"/>
  <c r="J4" i="3"/>
  <c r="K4" i="3"/>
  <c r="H4" i="3"/>
  <c r="W22" i="3"/>
  <c r="Q63" i="3"/>
  <c r="J55" i="3" l="1"/>
  <c r="N11" i="3"/>
  <c r="M48" i="3"/>
  <c r="O48" i="3"/>
  <c r="N38" i="3"/>
  <c r="P48" i="3"/>
  <c r="I40" i="3"/>
  <c r="H48" i="3"/>
  <c r="K16" i="3"/>
  <c r="J40" i="3"/>
  <c r="O16" i="3"/>
  <c r="H16" i="3"/>
  <c r="L48" i="3"/>
  <c r="I4" i="3"/>
  <c r="N5" i="3"/>
  <c r="P40" i="3"/>
  <c r="J48" i="3"/>
  <c r="H51" i="3"/>
  <c r="P51" i="3"/>
  <c r="O51" i="3"/>
  <c r="M55" i="3"/>
  <c r="I55" i="3"/>
  <c r="H40" i="3"/>
  <c r="K48" i="3"/>
  <c r="I16" i="3"/>
  <c r="K51" i="3"/>
  <c r="P16" i="3"/>
  <c r="L21" i="3"/>
  <c r="N21" i="3" s="1"/>
  <c r="L16" i="3"/>
  <c r="I51" i="3"/>
  <c r="J16" i="3"/>
  <c r="K40" i="3"/>
  <c r="J51" i="3"/>
  <c r="M16" i="3"/>
  <c r="M51" i="3"/>
  <c r="K55" i="3"/>
  <c r="O40" i="3"/>
  <c r="M40" i="3"/>
  <c r="H55" i="3"/>
  <c r="L25" i="3"/>
  <c r="N25" i="3" s="1"/>
  <c r="L23" i="3"/>
  <c r="N23" i="3" s="1"/>
  <c r="L19" i="3"/>
  <c r="L6" i="3"/>
  <c r="L51" i="3"/>
  <c r="I48" i="3"/>
  <c r="L40" i="3"/>
  <c r="L55" i="3"/>
  <c r="N13" i="3"/>
  <c r="L4" i="3"/>
  <c r="I19" i="3"/>
  <c r="I62" i="3" l="1"/>
  <c r="H62" i="3"/>
  <c r="N27" i="3"/>
  <c r="J62" i="3"/>
  <c r="N19" i="3"/>
  <c r="N8" i="3"/>
  <c r="K62" i="3"/>
  <c r="O62" i="3"/>
  <c r="P62" i="3"/>
  <c r="N55" i="3"/>
  <c r="M62" i="3"/>
  <c r="N51" i="3"/>
  <c r="L62" i="3"/>
  <c r="N6" i="3"/>
  <c r="N48" i="3"/>
  <c r="N16" i="3"/>
  <c r="N40" i="3"/>
  <c r="N4" i="3"/>
  <c r="J63" i="3" l="1"/>
  <c r="K63" i="3"/>
  <c r="M63" i="3"/>
  <c r="P63" i="3"/>
  <c r="O63" i="3"/>
  <c r="I63" i="3"/>
  <c r="H63" i="3"/>
  <c r="N62" i="3"/>
  <c r="L63" i="3"/>
  <c r="N63" i="3" l="1"/>
</calcChain>
</file>

<file path=xl/sharedStrings.xml><?xml version="1.0" encoding="utf-8"?>
<sst xmlns="http://schemas.openxmlformats.org/spreadsheetml/2006/main" count="7487" uniqueCount="104">
  <si>
    <t>Projection Report</t>
  </si>
  <si>
    <t>Budget Year</t>
  </si>
  <si>
    <t/>
  </si>
  <si>
    <t>As Of Date</t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</si>
  <si>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</si>
  <si>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</si>
  <si>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</si>
  <si>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</si>
  <si>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</si>
  <si>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</si>
  <si>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</si>
  <si>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</si>
  <si>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</si>
  <si>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</si>
  <si>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</si>
  <si>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</si>
  <si>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</si>
  <si>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</si>
  <si>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</si>
  <si>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</si>
  <si>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</si>
  <si>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</si>
  <si>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</si>
  <si>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</si>
  <si>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</si>
  <si>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</si>
  <si>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</si>
  <si>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</si>
  <si>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</si>
  <si>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</si>
  <si>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</si>
  <si>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</si>
  <si>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Dining</t>
  </si>
  <si>
    <t>HA110 - DINING SERVICES - HMCMP - HA110</t>
  </si>
  <si>
    <t>Student Activity Center</t>
  </si>
  <si>
    <t>HC100 - STUDENT ACTIVITIES CTR TRUST - HMCMP - HC100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</si>
  <si>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</si>
  <si>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</si>
  <si>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</si>
  <si>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</si>
  <si>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</si>
  <si>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</si>
  <si>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</si>
  <si>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</si>
  <si>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</si>
  <si>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</si>
  <si>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</si>
  <si>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</si>
  <si>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TO130 - IRA JACK PASS FUND - HMCMP - TO130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</si>
  <si>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</si>
  <si>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</si>
  <si>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</si>
  <si>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</si>
  <si>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TL006 - EXT ED EARLY START PROGRAM - HMCMP - TL006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</si>
  <si>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</si>
  <si>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</si>
  <si>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</si>
  <si>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</si>
  <si>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</si>
  <si>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</si>
  <si>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</si>
  <si>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</si>
  <si>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</si>
  <si>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</si>
  <si>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</si>
  <si>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</si>
  <si>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Parking</t>
  </si>
  <si>
    <t>TS001 - PARKING FINES + FORFEITURES - HMCMP - TS001</t>
  </si>
  <si>
    <t>TS003 - PARKING FEES - HMCMP - TS003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</si>
  <si>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</si>
  <si>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</si>
  <si>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</si>
  <si>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</si>
  <si>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Bookstore</t>
  </si>
  <si>
    <t>TV061 - BOOKSTORE TRUST FUND - HMCMP - TV061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</si>
  <si>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</si>
  <si>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</si>
  <si>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</si>
  <si>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</si>
  <si>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</si>
  <si>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</si>
  <si>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</si>
  <si>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</si>
  <si>
    <t>Projections</t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</si>
  <si>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</si>
  <si>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t>Budget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</si>
  <si>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</si>
  <si>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t>Report Net Total</t>
  </si>
  <si>
    <t>Athletics (Self Support/Auxiliary)</t>
  </si>
  <si>
    <t>IRA Committee Fund</t>
  </si>
  <si>
    <t>IRA Jack Pass</t>
  </si>
  <si>
    <t>IRA Humboldt Energy Indepndnc</t>
  </si>
  <si>
    <t>Construction Administration</t>
  </si>
  <si>
    <t>Actuals</t>
  </si>
  <si>
    <t>Note: Orig Base = Original Budget, Final Bud = Revised Budget</t>
  </si>
  <si>
    <t>HC101 - CAMPUS REC TRUST FUND - HMCMP - HC101</t>
  </si>
  <si>
    <t>2022 - 2023</t>
  </si>
  <si>
    <t>HX100 - SAC CENTER ARTS MISC REV TRUST - HMCMP - HX100</t>
  </si>
  <si>
    <t>HX101 - CAMPUS REC MISC REV TRUST - HMCMP - HX101</t>
  </si>
  <si>
    <t>TL501 - PACE REVENUE SHARING - HMCMP - TL501</t>
  </si>
  <si>
    <t>TV062 - EUREKA STORE TRUST FUND - HMCMP - TV062</t>
  </si>
  <si>
    <t>2022 - 2022</t>
  </si>
  <si>
    <r>
      <rPr>
        <i/>
        <sz val="8"/>
        <color rgb="FF000000"/>
        <rFont val="Arial"/>
        <family val="2"/>
      </rPr>
      <t>December 31, 2022</t>
    </r>
  </si>
  <si>
    <t>December 31,2022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</si>
</sst>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.000_);_(* \(#,##0.000\);_(* &quot;-&quot;??_);_(@_)"/>
    <numFmt numFmtId="167" formatCode="_(* #,##0_);_(* \(#,##0\);_(* &quot;-&quot;??_);_(@_)"/>
    <numFmt numFmtId="168" formatCode="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EAEAEA"/>
        <bgColor rgb="FFE8E8E8"/>
      </patternFill>
    </fill>
    <fill>
      <patternFill patternType="solid">
        <fgColor theme="9" tint="0.39997558519241921"/>
        <bgColor rgb="FFE8E8E8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readingOrder="1"/>
    </xf>
    <xf numFmtId="0" fontId="4" fillId="0" borderId="2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left" readingOrder="1"/>
    </xf>
    <xf numFmtId="165" fontId="15" fillId="3" borderId="0" xfId="0" applyNumberFormat="1" applyFont="1" applyFill="1" applyBorder="1" applyAlignment="1">
      <alignment horizontal="right" vertical="top" readingOrder="1"/>
    </xf>
    <xf numFmtId="168" fontId="1" fillId="0" borderId="0" xfId="2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top" readingOrder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right" vertical="top" readingOrder="1"/>
    </xf>
    <xf numFmtId="0" fontId="3" fillId="0" borderId="0" xfId="0" applyFont="1" applyAlignment="1">
      <alignment readingOrder="1"/>
    </xf>
    <xf numFmtId="0" fontId="4" fillId="0" borderId="2" xfId="0" applyFont="1" applyBorder="1" applyAlignment="1">
      <alignment readingOrder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readingOrder="1"/>
    </xf>
    <xf numFmtId="0" fontId="4" fillId="0" borderId="0" xfId="0" applyFont="1" applyAlignment="1">
      <alignment readingOrder="1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164" fontId="4" fillId="0" borderId="0" xfId="0" applyNumberFormat="1" applyFont="1" applyAlignment="1">
      <alignment horizontal="right" vertical="top" readingOrder="1"/>
    </xf>
    <xf numFmtId="164" fontId="6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vertical="center" readingOrder="1"/>
    </xf>
    <xf numFmtId="0" fontId="5" fillId="4" borderId="0" xfId="0" applyFont="1" applyFill="1" applyAlignment="1">
      <alignment vertical="center" readingOrder="1"/>
    </xf>
    <xf numFmtId="164" fontId="5" fillId="2" borderId="0" xfId="0" applyNumberFormat="1" applyFont="1" applyFill="1" applyAlignment="1">
      <alignment horizontal="right" vertical="center" readingOrder="1"/>
    </xf>
    <xf numFmtId="164" fontId="7" fillId="2" borderId="0" xfId="0" applyNumberFormat="1" applyFont="1" applyFill="1" applyAlignment="1">
      <alignment horizontal="right" vertical="center" readingOrder="1"/>
    </xf>
    <xf numFmtId="165" fontId="5" fillId="2" borderId="0" xfId="0" applyNumberFormat="1" applyFont="1" applyFill="1" applyAlignment="1">
      <alignment horizontal="right" vertical="top" readingOrder="1"/>
    </xf>
    <xf numFmtId="165" fontId="5" fillId="2" borderId="0" xfId="0" applyNumberFormat="1" applyFont="1" applyFill="1" applyAlignment="1">
      <alignment horizontal="right" vertical="center" readingOrder="1"/>
    </xf>
    <xf numFmtId="164" fontId="5" fillId="0" borderId="0" xfId="0" applyNumberFormat="1" applyFont="1" applyAlignment="1">
      <alignment horizontal="right" vertical="center" readingOrder="1"/>
    </xf>
    <xf numFmtId="164" fontId="7" fillId="0" borderId="0" xfId="0" applyNumberFormat="1" applyFont="1" applyAlignment="1">
      <alignment horizontal="right" vertical="center" readingOrder="1"/>
    </xf>
    <xf numFmtId="165" fontId="5" fillId="0" borderId="0" xfId="0" applyNumberFormat="1" applyFont="1" applyAlignment="1">
      <alignment horizontal="right" vertical="top" readingOrder="1"/>
    </xf>
    <xf numFmtId="165" fontId="5" fillId="0" borderId="0" xfId="0" applyNumberFormat="1" applyFont="1" applyAlignment="1">
      <alignment horizontal="right" vertical="center" readingOrder="1"/>
    </xf>
    <xf numFmtId="0" fontId="5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 readingOrder="1"/>
    </xf>
    <xf numFmtId="164" fontId="5" fillId="0" borderId="0" xfId="0" applyNumberFormat="1" applyFont="1" applyAlignment="1">
      <alignment horizontal="right" vertical="top" readingOrder="1"/>
    </xf>
    <xf numFmtId="164" fontId="7" fillId="0" borderId="0" xfId="0" applyNumberFormat="1" applyFont="1" applyAlignment="1">
      <alignment horizontal="right" vertical="top" readingOrder="1"/>
    </xf>
    <xf numFmtId="0" fontId="5" fillId="2" borderId="0" xfId="0" applyFont="1" applyFill="1" applyAlignment="1">
      <alignment vertical="center" readingOrder="1"/>
    </xf>
    <xf numFmtId="165" fontId="7" fillId="0" borderId="0" xfId="0" applyNumberFormat="1" applyFont="1" applyAlignment="1">
      <alignment horizontal="right" vertical="top" readingOrder="1"/>
    </xf>
    <xf numFmtId="0" fontId="4" fillId="0" borderId="3" xfId="0" applyFont="1" applyBorder="1" applyAlignment="1">
      <alignment vertical="center" readingOrder="1"/>
    </xf>
    <xf numFmtId="164" fontId="4" fillId="0" borderId="3" xfId="0" applyNumberFormat="1" applyFont="1" applyBorder="1" applyAlignment="1">
      <alignment horizontal="right" vertical="center" readingOrder="1"/>
    </xf>
    <xf numFmtId="164" fontId="6" fillId="0" borderId="3" xfId="0" applyNumberFormat="1" applyFont="1" applyBorder="1" applyAlignment="1">
      <alignment horizontal="right" vertical="center" readingOrder="1"/>
    </xf>
    <xf numFmtId="165" fontId="4" fillId="0" borderId="3" xfId="0" applyNumberFormat="1" applyFont="1" applyBorder="1" applyAlignment="1">
      <alignment horizontal="right" vertical="center" readingOrder="1"/>
    </xf>
    <xf numFmtId="165" fontId="7" fillId="0" borderId="0" xfId="0" applyNumberFormat="1" applyFont="1" applyAlignment="1">
      <alignment horizontal="right" vertical="center" readingOrder="1"/>
    </xf>
    <xf numFmtId="0" fontId="4" fillId="0" borderId="0" xfId="0" applyFont="1" applyAlignment="1">
      <alignment vertical="center" readingOrder="1"/>
    </xf>
    <xf numFmtId="0" fontId="4" fillId="0" borderId="5" xfId="0" applyFont="1" applyBorder="1" applyAlignment="1">
      <alignment vertical="center" readingOrder="1"/>
    </xf>
    <xf numFmtId="0" fontId="1" fillId="0" borderId="5" xfId="0" applyFont="1" applyBorder="1" applyAlignment="1">
      <alignment vertical="top"/>
    </xf>
    <xf numFmtId="164" fontId="6" fillId="0" borderId="5" xfId="0" applyNumberFormat="1" applyFont="1" applyBorder="1" applyAlignment="1">
      <alignment horizontal="right" vertical="center" readingOrder="1"/>
    </xf>
    <xf numFmtId="164" fontId="4" fillId="0" borderId="5" xfId="0" applyNumberFormat="1" applyFont="1" applyBorder="1" applyAlignment="1">
      <alignment horizontal="right" vertical="center" readingOrder="1"/>
    </xf>
    <xf numFmtId="165" fontId="6" fillId="0" borderId="5" xfId="0" applyNumberFormat="1" applyFont="1" applyBorder="1" applyAlignment="1">
      <alignment horizontal="right" vertical="center" readingOrder="1"/>
    </xf>
    <xf numFmtId="165" fontId="4" fillId="0" borderId="5" xfId="0" applyNumberFormat="1" applyFont="1" applyBorder="1" applyAlignment="1">
      <alignment horizontal="right" vertical="center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vertical="center" readingOrder="1"/>
    </xf>
    <xf numFmtId="0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0" fontId="5" fillId="2" borderId="0" xfId="0" applyNumberFormat="1" applyFont="1" applyFill="1" applyBorder="1" applyAlignment="1">
      <alignment vertical="center" readingOrder="1"/>
    </xf>
    <xf numFmtId="0" fontId="4" fillId="0" borderId="6" xfId="0" applyNumberFormat="1" applyFont="1" applyFill="1" applyBorder="1" applyAlignment="1">
      <alignment readingOrder="1"/>
    </xf>
    <xf numFmtId="0" fontId="4" fillId="0" borderId="4" xfId="0" applyNumberFormat="1" applyFont="1" applyFill="1" applyBorder="1" applyAlignment="1">
      <alignment readingOrder="1"/>
    </xf>
    <xf numFmtId="0" fontId="4" fillId="0" borderId="3" xfId="0" applyNumberFormat="1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164" fontId="15" fillId="2" borderId="0" xfId="0" applyNumberFormat="1" applyFont="1" applyFill="1" applyBorder="1" applyAlignment="1">
      <alignment horizontal="right" vertical="center" readingOrder="1"/>
    </xf>
    <xf numFmtId="165" fontId="15" fillId="2" borderId="0" xfId="0" applyNumberFormat="1" applyFont="1" applyFill="1" applyBorder="1" applyAlignment="1">
      <alignment horizontal="right" vertical="center" readingOrder="1"/>
    </xf>
    <xf numFmtId="164" fontId="15" fillId="0" borderId="0" xfId="0" applyNumberFormat="1" applyFont="1" applyFill="1" applyBorder="1" applyAlignment="1">
      <alignment horizontal="right" vertical="center" readingOrder="1"/>
    </xf>
    <xf numFmtId="165" fontId="15" fillId="0" borderId="0" xfId="0" applyNumberFormat="1" applyFont="1" applyFill="1" applyBorder="1" applyAlignment="1">
      <alignment horizontal="right" vertical="top" readingOrder="1"/>
    </xf>
    <xf numFmtId="165" fontId="15" fillId="0" borderId="0" xfId="0" applyNumberFormat="1" applyFont="1" applyFill="1" applyBorder="1" applyAlignment="1">
      <alignment horizontal="right" vertical="center" readingOrder="1"/>
    </xf>
    <xf numFmtId="164" fontId="14" fillId="0" borderId="5" xfId="0" applyNumberFormat="1" applyFont="1" applyFill="1" applyBorder="1" applyAlignment="1">
      <alignment horizontal="right" vertical="center" readingOrder="1"/>
    </xf>
    <xf numFmtId="165" fontId="14" fillId="0" borderId="5" xfId="0" applyNumberFormat="1" applyFont="1" applyFill="1" applyBorder="1" applyAlignment="1">
      <alignment horizontal="right" vertical="center" readingOrder="1"/>
    </xf>
    <xf numFmtId="0" fontId="4" fillId="0" borderId="0" xfId="0" applyNumberFormat="1" applyFont="1" applyFill="1" applyBorder="1" applyAlignment="1">
      <alignment vertical="center" readingOrder="1"/>
    </xf>
    <xf numFmtId="164" fontId="1" fillId="0" borderId="0" xfId="0" applyNumberFormat="1" applyFont="1" applyFill="1" applyBorder="1" applyAlignment="1"/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readingOrder="1"/>
    </xf>
    <xf numFmtId="0" fontId="9" fillId="0" borderId="0" xfId="0" applyNumberFormat="1" applyFont="1" applyFill="1" applyBorder="1" applyAlignment="1">
      <alignment horizontal="left" vertical="top" readingOrder="1"/>
    </xf>
    <xf numFmtId="167" fontId="1" fillId="0" borderId="0" xfId="1" applyNumberFormat="1" applyFont="1" applyFill="1" applyBorder="1" applyAlignment="1"/>
    <xf numFmtId="10" fontId="1" fillId="0" borderId="0" xfId="2" applyNumberFormat="1" applyFont="1" applyFill="1" applyBorder="1" applyAlignment="1"/>
    <xf numFmtId="9" fontId="1" fillId="0" borderId="0" xfId="2" applyFont="1" applyFill="1" applyBorder="1" applyAlignment="1"/>
    <xf numFmtId="166" fontId="1" fillId="0" borderId="0" xfId="0" applyNumberFormat="1" applyFont="1" applyFill="1" applyBorder="1" applyAlignment="1"/>
    <xf numFmtId="0" fontId="9" fillId="0" borderId="0" xfId="0" quotePrefix="1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Budget%20Team%20Drive/_Quarterly%20Mgt%20Rpts/2020-21/Q3/2020-21%20Q3%20-%20Budgeted%20All%20Campus%20Operating%20Fund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ummary"/>
      <sheetName val="Summ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6F5-AE7F-43B0-BFD1-899E7AB0BB5D}">
  <sheetPr>
    <outlinePr summaryBelow="0" summaryRight="0"/>
    <pageSetUpPr fitToPage="1"/>
  </sheetPr>
  <dimension ref="A1:W82"/>
  <sheetViews>
    <sheetView showGridLines="0" tabSelected="1" view="pageLayout" zoomScaleNormal="100" zoomScaleSheetLayoutView="90" workbookViewId="0">
      <selection activeCell="G12" sqref="G12"/>
    </sheetView>
  </sheetViews>
  <sheetFormatPr defaultRowHeight="14.4" x14ac:dyDescent="0.3"/>
  <cols>
    <col min="1" max="5" width="2.6640625" style="66" customWidth="1"/>
    <col min="6" max="6" width="16.44140625" style="66" customWidth="1"/>
    <col min="7" max="7" width="25.88671875" style="66" customWidth="1"/>
    <col min="8" max="17" width="12.109375" style="66" customWidth="1"/>
    <col min="18" max="18" width="3" customWidth="1"/>
    <col min="19" max="19" width="9.6640625" customWidth="1"/>
    <col min="20" max="20" width="9.6640625" hidden="1" customWidth="1"/>
    <col min="21" max="24" width="9.6640625" customWidth="1"/>
    <col min="25" max="26" width="1.6640625" bestFit="1" customWidth="1"/>
    <col min="27" max="28" width="2.5546875" customWidth="1"/>
    <col min="29" max="31" width="1.6640625" bestFit="1" customWidth="1"/>
  </cols>
  <sheetData>
    <row r="1" spans="1:20" ht="14.4" customHeight="1" x14ac:dyDescent="0.3">
      <c r="A1" s="71" t="s">
        <v>1</v>
      </c>
      <c r="G1" s="72" t="s">
        <v>101</v>
      </c>
      <c r="H1" s="72" t="s">
        <v>2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73" t="s">
        <v>3</v>
      </c>
      <c r="P1" s="71" t="s">
        <v>103</v>
      </c>
    </row>
    <row r="2" spans="1:20" ht="15" customHeight="1" x14ac:dyDescent="0.3">
      <c r="A2" s="1" t="s">
        <v>94</v>
      </c>
      <c r="B2" s="10"/>
      <c r="C2" s="10"/>
      <c r="D2" s="10"/>
      <c r="E2" s="10"/>
      <c r="F2" s="10"/>
      <c r="G2" s="10"/>
      <c r="H2" s="68" t="s">
        <v>85</v>
      </c>
      <c r="I2" s="69"/>
      <c r="J2" s="68" t="s">
        <v>93</v>
      </c>
      <c r="K2" s="70"/>
      <c r="L2" s="69"/>
      <c r="M2" s="10"/>
      <c r="N2" s="10"/>
      <c r="O2" s="68" t="s">
        <v>83</v>
      </c>
      <c r="P2" s="70"/>
      <c r="Q2" s="69"/>
    </row>
    <row r="3" spans="1:20" x14ac:dyDescent="0.3">
      <c r="A3" s="61" t="s">
        <v>2</v>
      </c>
      <c r="B3" s="62"/>
      <c r="C3" s="62"/>
      <c r="D3" s="62"/>
      <c r="E3" s="62"/>
      <c r="F3" s="62"/>
      <c r="G3" s="63"/>
      <c r="H3" s="2" t="s">
        <v>13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23</v>
      </c>
      <c r="P3" s="2" t="s">
        <v>24</v>
      </c>
      <c r="Q3" s="2" t="s">
        <v>25</v>
      </c>
    </row>
    <row r="4" spans="1:20" x14ac:dyDescent="0.3">
      <c r="A4" s="3"/>
      <c r="B4" s="9"/>
      <c r="C4" s="67" t="s">
        <v>40</v>
      </c>
      <c r="D4" s="67"/>
      <c r="E4" s="67"/>
      <c r="F4" s="67"/>
      <c r="G4" s="67"/>
      <c r="H4" s="74">
        <f t="shared" ref="H4:M4" si="0">SUM(H5)</f>
        <v>0</v>
      </c>
      <c r="I4" s="74">
        <f t="shared" si="0"/>
        <v>-20521283</v>
      </c>
      <c r="J4" s="74">
        <f t="shared" si="0"/>
        <v>15700279.219999999</v>
      </c>
      <c r="K4" s="74">
        <f t="shared" si="0"/>
        <v>-2367738.7299990002</v>
      </c>
      <c r="L4" s="74">
        <f t="shared" si="0"/>
        <v>13332540.490001008</v>
      </c>
      <c r="M4" s="74">
        <f t="shared" si="0"/>
        <v>33853823.490001008</v>
      </c>
      <c r="N4" s="7">
        <f t="shared" ref="N4:N16" si="1">IFERROR(L4/I4,1)</f>
        <v>-0.64969332034459093</v>
      </c>
      <c r="O4" s="74">
        <f>SUM(O5)</f>
        <v>-6466550.1566649973</v>
      </c>
      <c r="P4" s="74">
        <f>SUM(P5)</f>
        <v>11686993.843335001</v>
      </c>
      <c r="Q4" s="75">
        <f>IFERROR((SUMIF(Summary!$C$12:$C$1162,'Net Summary'!C4,Summary!$R$12:$R$1162)+SUMIF(Summary!$C$12:$C$1162,'Net Summary'!C4,Summary!$L$12:$L$1162))/SUMIF(Summary!$C$12:$C$1162,'Net Summary'!C4,Summary!$J$12:$J$1162),1)</f>
        <v>0.97299063378015194</v>
      </c>
    </row>
    <row r="5" spans="1:20" x14ac:dyDescent="0.3">
      <c r="A5" s="3"/>
      <c r="B5" s="9"/>
      <c r="C5" s="60"/>
      <c r="D5" s="4" t="s">
        <v>41</v>
      </c>
      <c r="E5" s="60"/>
      <c r="F5" s="60"/>
      <c r="G5" s="60"/>
      <c r="H5" s="76">
        <f>SUMIF(Summary!$D$12:$D$357,'Net Summary'!$D5,Summary!H$12:H$357)-SUMIF(Summary!$D$359:$D$1296,'Net Summary'!$D5,Summary!H$359:H$1296)</f>
        <v>0</v>
      </c>
      <c r="I5" s="76">
        <f>SUMIF(Summary!$D$12:$D$357,'Net Summary'!$D5,Summary!J$12:J$357)-SUMIF(Summary!$D$359:$D$1296,'Net Summary'!$D5,Summary!J$359:J$1296)</f>
        <v>-20521283</v>
      </c>
      <c r="J5" s="76">
        <f>SUMIF(Summary!$D$12:$D$357,'Net Summary'!$D5,Summary!K$12:K$357)-SUMIF(Summary!$D$359:$D$1296,'Net Summary'!$D5,Summary!K$359:K$1296)</f>
        <v>15700279.219999999</v>
      </c>
      <c r="K5" s="76">
        <f>SUMIF(Summary!$D$12:$D$357,'Net Summary'!$D5,Summary!L$12:L$357)-SUMIF(Summary!$D$359:$D$1296,'Net Summary'!$D5,Summary!L$359:L$1296)</f>
        <v>-2367738.7299990002</v>
      </c>
      <c r="L5" s="76">
        <f>SUMIF(Summary!$D$12:$D$357,'Net Summary'!$D5,Summary!M$12:M$357)-SUMIF(Summary!$D$359:$D$1296,'Net Summary'!$D5,Summary!M$359:M$1296)</f>
        <v>13332540.490001008</v>
      </c>
      <c r="M5" s="76">
        <f>SUMIF(Summary!$D$12:$D$357,'Net Summary'!$D5,Summary!N$12:N$357)+SUMIF(Summary!$D$359:$D$1296,'Net Summary'!$D5,Summary!N$359:N$1296)</f>
        <v>33853823.490001008</v>
      </c>
      <c r="N5" s="77">
        <f t="shared" si="1"/>
        <v>-0.64969332034459093</v>
      </c>
      <c r="O5" s="76">
        <f>SUMIF(Summary!$D$12:$D$357,'Net Summary'!$D5,Summary!R$12:R$357)-SUMIF(Summary!$D$359:$D$1296,'Net Summary'!$D5,Summary!R$359:R$1296)</f>
        <v>-6466550.1566649973</v>
      </c>
      <c r="P5" s="76">
        <f>SUMIF(Summary!$D$12:$D$357,'Net Summary'!$D5,Summary!S$12:S$357)+SUMIF(Summary!$D$359:$D$1296,'Net Summary'!$D5,Summary!S$359:S$1296)</f>
        <v>11686993.843335001</v>
      </c>
      <c r="Q5" s="78">
        <f>IFERROR((SUMIF(Summary!$D$12:$D$1296,'Net Summary'!D5,Summary!$R$12:$R$1296)+SUMIF(Summary!$D$12:$D$1296,'Net Summary'!D5,Summary!$L$12:$L$1296))/SUMIF(Summary!$D$12:$D$1296,'Net Summary'!D5,Summary!$J$12:$J$1296),1)</f>
        <v>0.97285215773065137</v>
      </c>
      <c r="T5" t="str">
        <f>LEFT(D5,5)</f>
        <v>HM500</v>
      </c>
    </row>
    <row r="6" spans="1:20" x14ac:dyDescent="0.3">
      <c r="A6" s="5" t="s">
        <v>2</v>
      </c>
      <c r="B6" s="5" t="s">
        <v>2</v>
      </c>
      <c r="C6" s="67" t="s">
        <v>30</v>
      </c>
      <c r="D6" s="67"/>
      <c r="E6" s="67"/>
      <c r="F6" s="67"/>
      <c r="G6" s="67"/>
      <c r="H6" s="74">
        <f t="shared" ref="H6:M6" si="2">SUM(H7)</f>
        <v>-179793</v>
      </c>
      <c r="I6" s="74">
        <f t="shared" si="2"/>
        <v>-179793</v>
      </c>
      <c r="J6" s="74">
        <f t="shared" si="2"/>
        <v>7577193.9800000004</v>
      </c>
      <c r="K6" s="74">
        <f t="shared" si="2"/>
        <v>-896230.79</v>
      </c>
      <c r="L6" s="74">
        <f t="shared" si="2"/>
        <v>6680963.1900000013</v>
      </c>
      <c r="M6" s="74">
        <f t="shared" si="2"/>
        <v>6860756.1899999995</v>
      </c>
      <c r="N6" s="7">
        <f t="shared" si="1"/>
        <v>-37.159195241194048</v>
      </c>
      <c r="O6" s="74">
        <f>SUM(O7)</f>
        <v>-1004239.3866680004</v>
      </c>
      <c r="P6" s="74">
        <f>SUM(P7)</f>
        <v>-1720677.1766679999</v>
      </c>
      <c r="Q6" s="75">
        <f>IFERROR((SUMIF(Summary!$C$12:$C$1162,'Net Summary'!C6,Summary!$R$12:$R$1162)+SUMIF(Summary!$C$12:$C$1162,'Net Summary'!C6,Summary!$L$12:$L$1162))/SUMIF(Summary!$C$12:$C$1162,'Net Summary'!C6,Summary!$J$12:$J$1162),1)</f>
        <v>1.1135907782321639</v>
      </c>
      <c r="T6" s="59" t="str">
        <f t="shared" ref="T6:T61" si="3">LEFT(D6,5)</f>
        <v/>
      </c>
    </row>
    <row r="7" spans="1:20" x14ac:dyDescent="0.3">
      <c r="A7" s="4" t="s">
        <v>2</v>
      </c>
      <c r="B7" s="4" t="s">
        <v>2</v>
      </c>
      <c r="C7" s="60"/>
      <c r="D7" s="4" t="s">
        <v>31</v>
      </c>
      <c r="E7" s="60"/>
      <c r="F7" s="60"/>
      <c r="G7" s="60"/>
      <c r="H7" s="76">
        <f>SUMIF(Summary!$D$12:$D$357,'Net Summary'!$D7,Summary!H$12:H$357)-SUMIF(Summary!$D$359:$D$1296,'Net Summary'!$D7,Summary!H$359:H$1296)</f>
        <v>-179793</v>
      </c>
      <c r="I7" s="76">
        <f>SUMIF(Summary!$D$12:$D$357,'Net Summary'!$D7,Summary!J$12:J$357)-SUMIF(Summary!$D$359:$D$1296,'Net Summary'!$D7,Summary!J$359:J$1296)</f>
        <v>-179793</v>
      </c>
      <c r="J7" s="76">
        <f>SUMIF(Summary!$D$12:$D$357,'Net Summary'!$D7,Summary!K$12:K$357)-SUMIF(Summary!$D$359:$D$1296,'Net Summary'!$D7,Summary!K$359:K$1296)</f>
        <v>7577193.9800000004</v>
      </c>
      <c r="K7" s="76">
        <f>SUMIF(Summary!$D$12:$D$357,'Net Summary'!$D7,Summary!L$12:L$357)-SUMIF(Summary!$D$359:$D$1296,'Net Summary'!$D7,Summary!L$359:L$1296)</f>
        <v>-896230.79</v>
      </c>
      <c r="L7" s="76">
        <f>SUMIF(Summary!$D$12:$D$357,'Net Summary'!$D7,Summary!M$12:M$357)-SUMIF(Summary!$D$359:$D$1296,'Net Summary'!$D7,Summary!M$359:M$1296)</f>
        <v>6680963.1900000013</v>
      </c>
      <c r="M7" s="76">
        <f>SUMIF(Summary!$D$12:$D$357,'Net Summary'!$D7,Summary!N$12:N$357)+SUMIF(Summary!$D$359:$D$1296,'Net Summary'!$D7,Summary!N$359:N$1296)</f>
        <v>6860756.1899999995</v>
      </c>
      <c r="N7" s="77">
        <f t="shared" ref="N7" si="4">IFERROR(L7/I7,1)</f>
        <v>-37.159195241194048</v>
      </c>
      <c r="O7" s="76">
        <f>SUMIF(Summary!$D$12:$D$357,'Net Summary'!$D7,Summary!R$12:R$357)-SUMIF(Summary!$D$359:$D$1296,'Net Summary'!$D7,Summary!R$359:R$1296)</f>
        <v>-1004239.3866680004</v>
      </c>
      <c r="P7" s="76">
        <f>SUMIF(Summary!$D$12:$D$357,'Net Summary'!$D7,Summary!S$12:S$357)+SUMIF(Summary!$D$359:$D$1296,'Net Summary'!$D7,Summary!S$359:S$1296)</f>
        <v>-1720677.1766679999</v>
      </c>
      <c r="Q7" s="78">
        <f>IFERROR((SUMIF(Summary!$D$12:$D$1296,'Net Summary'!D7,Summary!$R$12:$R$1296)+SUMIF(Summary!$D$12:$D$1296,'Net Summary'!D7,Summary!$L$12:$L$1296))/SUMIF(Summary!$D$12:$D$1296,'Net Summary'!D7,Summary!$J$12:$J$1296),1)</f>
        <v>1.1118457243031883</v>
      </c>
      <c r="T7" s="59" t="str">
        <f t="shared" si="3"/>
        <v>HA100</v>
      </c>
    </row>
    <row r="8" spans="1:20" x14ac:dyDescent="0.3">
      <c r="A8" s="4"/>
      <c r="B8" s="4"/>
      <c r="C8" s="67" t="s">
        <v>73</v>
      </c>
      <c r="D8" s="67"/>
      <c r="E8" s="67"/>
      <c r="F8" s="67"/>
      <c r="G8" s="67"/>
      <c r="H8" s="74">
        <f>SUM(H9:H10)</f>
        <v>-223744</v>
      </c>
      <c r="I8" s="74">
        <f t="shared" ref="I8:M8" si="5">SUM(I9:I10)</f>
        <v>-223744</v>
      </c>
      <c r="J8" s="74">
        <f t="shared" si="5"/>
        <v>-154637.34</v>
      </c>
      <c r="K8" s="74">
        <f t="shared" si="5"/>
        <v>-175072.59</v>
      </c>
      <c r="L8" s="74">
        <f t="shared" si="5"/>
        <v>-329709.93</v>
      </c>
      <c r="M8" s="74">
        <f t="shared" si="5"/>
        <v>-105965.93</v>
      </c>
      <c r="N8" s="7">
        <f t="shared" si="1"/>
        <v>1.4736034485840961</v>
      </c>
      <c r="O8" s="74">
        <f t="shared" ref="O8" si="6">SUM(O9:O10)</f>
        <v>-213980.37666499996</v>
      </c>
      <c r="P8" s="74">
        <f t="shared" ref="P8" si="7">SUM(P9:P10)</f>
        <v>-165308.96666500001</v>
      </c>
      <c r="Q8" s="75">
        <f>IFERROR((SUMIF(Summary!$C$12:$C$1162,'Net Summary'!C8,Summary!$R$12:$R$1162)+SUMIF(Summary!$C$12:$C$1162,'Net Summary'!C8,Summary!$L$12:$L$1162))/SUMIF(Summary!$C$12:$C$1162,'Net Summary'!C8,Summary!$J$12:$J$1162),1)</f>
        <v>0.99999863248000009</v>
      </c>
      <c r="T8" s="59" t="str">
        <f t="shared" si="3"/>
        <v/>
      </c>
    </row>
    <row r="9" spans="1:20" x14ac:dyDescent="0.3">
      <c r="A9" s="4"/>
      <c r="B9" s="4"/>
      <c r="C9" s="60"/>
      <c r="D9" s="4" t="s">
        <v>74</v>
      </c>
      <c r="E9" s="60"/>
      <c r="F9" s="60"/>
      <c r="G9" s="60"/>
      <c r="H9" s="76">
        <f>SUMIF(Summary!$D$12:$D$357,'Net Summary'!$D9,Summary!H$12:H$357)-SUMIF(Summary!$D$359:$D$1296,'Net Summary'!$D9,Summary!H$359:H$1296)</f>
        <v>-29744</v>
      </c>
      <c r="I9" s="76">
        <f>SUMIF(Summary!$D$12:$D$357,'Net Summary'!$D9,Summary!J$12:J$357)-SUMIF(Summary!$D$359:$D$1296,'Net Summary'!$D9,Summary!J$359:J$1296)</f>
        <v>-29744</v>
      </c>
      <c r="J9" s="76">
        <f>SUMIF(Summary!$D$12:$D$357,'Net Summary'!$D9,Summary!K$12:K$357)-SUMIF(Summary!$D$359:$D$1296,'Net Summary'!$D9,Summary!K$359:K$1296)</f>
        <v>-95312.09</v>
      </c>
      <c r="K9" s="76">
        <f>SUMIF(Summary!$D$12:$D$357,'Net Summary'!$D9,Summary!L$12:L$357)-SUMIF(Summary!$D$359:$D$1296,'Net Summary'!$D9,Summary!L$359:L$1296)</f>
        <v>-73440</v>
      </c>
      <c r="L9" s="76">
        <f>SUMIF(Summary!$D$12:$D$357,'Net Summary'!$D9,Summary!M$12:M$357)-SUMIF(Summary!$D$359:$D$1296,'Net Summary'!$D9,Summary!M$359:M$1296)</f>
        <v>-168752.09</v>
      </c>
      <c r="M9" s="76">
        <f>SUMIF(Summary!$D$12:$D$357,'Net Summary'!$D9,Summary!N$12:N$357)+SUMIF(Summary!$D$359:$D$1296,'Net Summary'!$D9,Summary!N$359:N$1296)</f>
        <v>-139008.09</v>
      </c>
      <c r="N9" s="77">
        <f t="shared" ref="N9" si="8">IFERROR(L9/I9,1)</f>
        <v>5.6734833916083911</v>
      </c>
      <c r="O9" s="76">
        <f>SUMIF(Summary!$D$12:$D$357,'Net Summary'!$D9,Summary!R$12:R$357)-SUMIF(Summary!$D$359:$D$1296,'Net Summary'!$D9,Summary!R$359:R$1296)</f>
        <v>-46475.263331999973</v>
      </c>
      <c r="P9" s="76">
        <f>SUMIF(Summary!$D$12:$D$357,'Net Summary'!$D9,Summary!S$12:S$357)+SUMIF(Summary!$D$359:$D$1296,'Net Summary'!$D9,Summary!S$359:S$1296)</f>
        <v>-90171.263332000002</v>
      </c>
      <c r="Q9" s="78">
        <f>IFERROR((SUMIF(Summary!$D$12:$D$1296,'Net Summary'!D9,Summary!$R$12:$R$1296)+SUMIF(Summary!$D$12:$D$1296,'Net Summary'!D9,Summary!$L$12:$L$1296))/SUMIF(Summary!$D$12:$D$1296,'Net Summary'!D9,Summary!$J$12:$J$1296),1)</f>
        <v>1.1743289369543193</v>
      </c>
      <c r="T9" s="59" t="str">
        <f t="shared" si="3"/>
        <v>TV061</v>
      </c>
    </row>
    <row r="10" spans="1:20" s="58" customFormat="1" x14ac:dyDescent="0.3">
      <c r="A10" s="4"/>
      <c r="B10" s="4"/>
      <c r="C10" s="60"/>
      <c r="D10" s="25" t="s">
        <v>100</v>
      </c>
      <c r="E10" s="60"/>
      <c r="F10" s="60"/>
      <c r="G10" s="60"/>
      <c r="H10" s="76">
        <f>SUMIF(Summary!$D$12:$D$357,'Net Summary'!$D10,Summary!H$12:H$357)-SUMIF(Summary!$D$359:$D$1296,'Net Summary'!$D10,Summary!H$359:H$1296)</f>
        <v>-194000</v>
      </c>
      <c r="I10" s="76">
        <f>SUMIF(Summary!$D$12:$D$357,'Net Summary'!$D10,Summary!J$12:J$357)-SUMIF(Summary!$D$359:$D$1296,'Net Summary'!$D10,Summary!J$359:J$1296)</f>
        <v>-194000</v>
      </c>
      <c r="J10" s="76">
        <f>SUMIF(Summary!$D$12:$D$357,'Net Summary'!$D10,Summary!K$12:K$357)-SUMIF(Summary!$D$359:$D$1296,'Net Summary'!$D10,Summary!K$359:K$1296)</f>
        <v>-59325.25</v>
      </c>
      <c r="K10" s="76">
        <f>SUMIF(Summary!$D$12:$D$357,'Net Summary'!$D10,Summary!L$12:L$357)-SUMIF(Summary!$D$359:$D$1296,'Net Summary'!$D10,Summary!L$359:L$1296)</f>
        <v>-101632.59</v>
      </c>
      <c r="L10" s="76">
        <f>SUMIF(Summary!$D$12:$D$357,'Net Summary'!$D10,Summary!M$12:M$357)-SUMIF(Summary!$D$359:$D$1296,'Net Summary'!$D10,Summary!M$359:M$1296)</f>
        <v>-160957.84</v>
      </c>
      <c r="M10" s="76">
        <f>SUMIF(Summary!$D$12:$D$357,'Net Summary'!$D10,Summary!N$12:N$357)+SUMIF(Summary!$D$359:$D$1296,'Net Summary'!$D10,Summary!N$359:N$1296)</f>
        <v>33042.160000000003</v>
      </c>
      <c r="N10" s="77">
        <f t="shared" ref="N10" si="9">IFERROR(L10/I10,1)</f>
        <v>0.82967958762886596</v>
      </c>
      <c r="O10" s="76">
        <f>SUMIF(Summary!$D$12:$D$357,'Net Summary'!$D10,Summary!R$12:R$357)-SUMIF(Summary!$D$359:$D$1296,'Net Summary'!$D10,Summary!R$359:R$1296)</f>
        <v>-167505.11333299999</v>
      </c>
      <c r="P10" s="76">
        <f>SUMIF(Summary!$D$12:$D$357,'Net Summary'!$D10,Summary!S$12:S$357)+SUMIF(Summary!$D$359:$D$1296,'Net Summary'!$D10,Summary!S$359:S$1296)</f>
        <v>-75137.703332999998</v>
      </c>
      <c r="Q10" s="78">
        <f>IFERROR((SUMIF(Summary!$D$12:$D$1296,'Net Summary'!D10,Summary!$R$12:$R$1296)+SUMIF(Summary!$D$12:$D$1296,'Net Summary'!D10,Summary!$L$12:$L$1296))/SUMIF(Summary!$D$12:$D$1296,'Net Summary'!D10,Summary!$J$12:$J$1296),1)</f>
        <v>1.387307749139175</v>
      </c>
      <c r="T10" s="59" t="str">
        <f t="shared" si="3"/>
        <v>TV062</v>
      </c>
    </row>
    <row r="11" spans="1:20" x14ac:dyDescent="0.3">
      <c r="A11" s="4"/>
      <c r="B11" s="4"/>
      <c r="C11" s="67" t="s">
        <v>32</v>
      </c>
      <c r="D11" s="67"/>
      <c r="E11" s="67"/>
      <c r="F11" s="67"/>
      <c r="G11" s="67"/>
      <c r="H11" s="74">
        <f t="shared" ref="H11:M11" si="10">SUM(H12)</f>
        <v>178857</v>
      </c>
      <c r="I11" s="74">
        <f t="shared" si="10"/>
        <v>-275140</v>
      </c>
      <c r="J11" s="74">
        <f t="shared" si="10"/>
        <v>-305660.09000000003</v>
      </c>
      <c r="K11" s="74">
        <f t="shared" si="10"/>
        <v>-319057.71999999997</v>
      </c>
      <c r="L11" s="74">
        <f t="shared" si="10"/>
        <v>-624717.81000000006</v>
      </c>
      <c r="M11" s="74">
        <f t="shared" si="10"/>
        <v>-349577.81000000006</v>
      </c>
      <c r="N11" s="7">
        <f t="shared" si="1"/>
        <v>2.2705452133459332</v>
      </c>
      <c r="O11" s="74">
        <f>SUM(O12)</f>
        <v>-633703.05999800004</v>
      </c>
      <c r="P11" s="74">
        <f>SUM(P12)</f>
        <v>-677620.77999800001</v>
      </c>
      <c r="Q11" s="75">
        <f>IFERROR((SUMIF(Summary!$C$12:$C$1162,'Net Summary'!C11,Summary!$R$12:$R$1162)+SUMIF(Summary!$C$12:$C$1162,'Net Summary'!C11,Summary!$L$12:$L$1162))/SUMIF(Summary!$C$12:$C$1162,'Net Summary'!C11,Summary!$J$12:$J$1162),1)</f>
        <v>1.4950885814388128</v>
      </c>
      <c r="T11" s="59" t="str">
        <f t="shared" si="3"/>
        <v/>
      </c>
    </row>
    <row r="12" spans="1:20" x14ac:dyDescent="0.3">
      <c r="A12" s="4"/>
      <c r="B12" s="4"/>
      <c r="C12" s="60"/>
      <c r="D12" s="4" t="s">
        <v>33</v>
      </c>
      <c r="E12" s="60"/>
      <c r="F12" s="60"/>
      <c r="G12" s="60"/>
      <c r="H12" s="76">
        <f>SUMIF(Summary!$D$12:$D$357,'Net Summary'!$D12,Summary!H$12:H$357)-SUMIF(Summary!$D$359:$D$1296,'Net Summary'!$D12,Summary!H$359:H$1296)</f>
        <v>178857</v>
      </c>
      <c r="I12" s="76">
        <f>SUMIF(Summary!$D$12:$D$357,'Net Summary'!$D12,Summary!J$12:J$357)-SUMIF(Summary!$D$359:$D$1296,'Net Summary'!$D12,Summary!J$359:J$1296)</f>
        <v>-275140</v>
      </c>
      <c r="J12" s="76">
        <f>SUMIF(Summary!$D$12:$D$357,'Net Summary'!$D12,Summary!K$12:K$357)-SUMIF(Summary!$D$359:$D$1296,'Net Summary'!$D12,Summary!K$359:K$1296)</f>
        <v>-305660.09000000003</v>
      </c>
      <c r="K12" s="76">
        <f>SUMIF(Summary!$D$12:$D$357,'Net Summary'!$D12,Summary!L$12:L$357)-SUMIF(Summary!$D$359:$D$1296,'Net Summary'!$D12,Summary!L$359:L$1296)</f>
        <v>-319057.71999999997</v>
      </c>
      <c r="L12" s="76">
        <f>SUMIF(Summary!$D$12:$D$357,'Net Summary'!$D12,Summary!M$12:M$357)-SUMIF(Summary!$D$359:$D$1296,'Net Summary'!$D12,Summary!M$359:M$1296)</f>
        <v>-624717.81000000006</v>
      </c>
      <c r="M12" s="76">
        <f>SUMIF(Summary!$D$12:$D$357,'Net Summary'!$D12,Summary!N$12:N$357)+SUMIF(Summary!$D$359:$D$1296,'Net Summary'!$D12,Summary!N$359:N$1296)</f>
        <v>-349577.81000000006</v>
      </c>
      <c r="N12" s="77">
        <f t="shared" ref="N12" si="11">IFERROR(L12/I12,1)</f>
        <v>2.2705452133459332</v>
      </c>
      <c r="O12" s="76">
        <f>SUMIF(Summary!$D$12:$D$357,'Net Summary'!$D12,Summary!R$12:R$357)-SUMIF(Summary!$D$359:$D$1296,'Net Summary'!$D12,Summary!R$359:R$1296)</f>
        <v>-633703.05999800004</v>
      </c>
      <c r="P12" s="76">
        <f>SUMIF(Summary!$D$12:$D$357,'Net Summary'!$D12,Summary!S$12:S$357)+SUMIF(Summary!$D$359:$D$1296,'Net Summary'!$D12,Summary!S$359:S$1296)</f>
        <v>-677620.77999800001</v>
      </c>
      <c r="Q12" s="78">
        <f>IFERROR((SUMIF(Summary!$D$12:$D$1296,'Net Summary'!D12,Summary!$R$12:$R$1296)+SUMIF(Summary!$D$12:$D$1296,'Net Summary'!D12,Summary!$L$12:$L$1296))/SUMIF(Summary!$D$12:$D$1296,'Net Summary'!D12,Summary!$J$12:$J$1296),1)</f>
        <v>1.4950885814388128</v>
      </c>
      <c r="T12" s="59" t="str">
        <f t="shared" si="3"/>
        <v>HA110</v>
      </c>
    </row>
    <row r="13" spans="1:20" x14ac:dyDescent="0.3">
      <c r="A13" s="5" t="s">
        <v>2</v>
      </c>
      <c r="B13" s="5" t="s">
        <v>2</v>
      </c>
      <c r="C13" s="67" t="s">
        <v>34</v>
      </c>
      <c r="D13" s="67"/>
      <c r="E13" s="67"/>
      <c r="F13" s="67"/>
      <c r="G13" s="67"/>
      <c r="H13" s="74">
        <f>SUM(H14:H15)</f>
        <v>-343297</v>
      </c>
      <c r="I13" s="74">
        <f t="shared" ref="I13:M13" si="12">SUM(I14:I15)</f>
        <v>-343297</v>
      </c>
      <c r="J13" s="74">
        <f t="shared" si="12"/>
        <v>1010275.8999999999</v>
      </c>
      <c r="K13" s="74">
        <f t="shared" si="12"/>
        <v>-80183.69</v>
      </c>
      <c r="L13" s="74">
        <f t="shared" si="12"/>
        <v>930092.21</v>
      </c>
      <c r="M13" s="74">
        <f t="shared" si="12"/>
        <v>1273389.21</v>
      </c>
      <c r="N13" s="7">
        <f t="shared" si="1"/>
        <v>-2.7092931484982392</v>
      </c>
      <c r="O13" s="74">
        <f t="shared" ref="O13" si="13">SUM(O14:O15)</f>
        <v>129826.70333499991</v>
      </c>
      <c r="P13" s="74">
        <f t="shared" ref="P13" si="14">SUM(P14:P15)</f>
        <v>392940.01333500003</v>
      </c>
      <c r="Q13" s="75">
        <f>IFERROR((SUMIF(Summary!$C$12:$C$1162,'Net Summary'!C13,Summary!$R$12:$R$1162)+SUMIF(Summary!$C$12:$C$1162,'Net Summary'!C13,Summary!$L$12:$L$1162))/SUMIF(Summary!$C$12:$C$1162,'Net Summary'!C13,Summary!$J$12:$J$1162),1)</f>
        <v>1.1470027306904582</v>
      </c>
      <c r="T13" s="59" t="str">
        <f t="shared" si="3"/>
        <v/>
      </c>
    </row>
    <row r="14" spans="1:20" x14ac:dyDescent="0.3">
      <c r="A14" s="4" t="s">
        <v>2</v>
      </c>
      <c r="B14" s="4" t="s">
        <v>2</v>
      </c>
      <c r="C14" s="60"/>
      <c r="D14" s="4" t="s">
        <v>35</v>
      </c>
      <c r="E14" s="60"/>
      <c r="F14" s="60"/>
      <c r="G14" s="60"/>
      <c r="H14" s="76">
        <f>SUMIF(Summary!$D$12:$D$357,'Net Summary'!$D14,Summary!H$12:H$357)-SUMIF(Summary!$D$359:$D$1296,'Net Summary'!$D14,Summary!H$359:H$1296)</f>
        <v>-86697</v>
      </c>
      <c r="I14" s="76">
        <f>SUMIF(Summary!$D$12:$D$357,'Net Summary'!$D14,Summary!J$12:J$357)-SUMIF(Summary!$D$359:$D$1296,'Net Summary'!$D14,Summary!J$359:J$1296)</f>
        <v>-86697</v>
      </c>
      <c r="J14" s="76">
        <f>SUMIF(Summary!$D$12:$D$357,'Net Summary'!$D14,Summary!K$12:K$357)-SUMIF(Summary!$D$359:$D$1296,'Net Summary'!$D14,Summary!K$359:K$1296)</f>
        <v>1008359.1499999999</v>
      </c>
      <c r="K14" s="76">
        <f>SUMIF(Summary!$D$12:$D$357,'Net Summary'!$D14,Summary!L$12:L$357)-SUMIF(Summary!$D$359:$D$1296,'Net Summary'!$D14,Summary!L$359:L$1296)</f>
        <v>-25453.39</v>
      </c>
      <c r="L14" s="76">
        <f>SUMIF(Summary!$D$12:$D$357,'Net Summary'!$D14,Summary!M$12:M$357)-SUMIF(Summary!$D$359:$D$1296,'Net Summary'!$D14,Summary!M$359:M$1296)</f>
        <v>982905.75999999989</v>
      </c>
      <c r="M14" s="76">
        <f>SUMIF(Summary!$D$12:$D$357,'Net Summary'!$D14,Summary!N$12:N$357)+SUMIF(Summary!$D$359:$D$1296,'Net Summary'!$D14,Summary!N$359:N$1296)</f>
        <v>1069602.76</v>
      </c>
      <c r="N14" s="77">
        <f t="shared" ref="N14" si="15">IFERROR(L14/I14,1)</f>
        <v>-11.337252269398018</v>
      </c>
      <c r="O14" s="76">
        <f>SUMIF(Summary!$D$12:$D$357,'Net Summary'!$D14,Summary!R$12:R$357)-SUMIF(Summary!$D$359:$D$1296,'Net Summary'!$D14,Summary!R$359:R$1296)</f>
        <v>486110.18000099994</v>
      </c>
      <c r="P14" s="76">
        <f>SUMIF(Summary!$D$12:$D$357,'Net Summary'!$D14,Summary!S$12:S$357)+SUMIF(Summary!$D$359:$D$1296,'Net Summary'!$D14,Summary!S$359:S$1296)</f>
        <v>547353.79000100004</v>
      </c>
      <c r="Q14" s="78">
        <f>IFERROR((SUMIF(Summary!$D$12:$D$1296,'Net Summary'!D14,Summary!$R$12:$R$1296)+SUMIF(Summary!$D$12:$D$1296,'Net Summary'!D14,Summary!$L$12:$L$1296))/SUMIF(Summary!$D$12:$D$1296,'Net Summary'!D14,Summary!$J$12:$J$1296),1)</f>
        <v>1.3762654091439603</v>
      </c>
      <c r="T14" s="59" t="str">
        <f t="shared" si="3"/>
        <v>HC100</v>
      </c>
    </row>
    <row r="15" spans="1:20" s="58" customFormat="1" x14ac:dyDescent="0.3">
      <c r="A15" s="4"/>
      <c r="B15" s="4"/>
      <c r="C15" s="60"/>
      <c r="D15" s="25" t="s">
        <v>97</v>
      </c>
      <c r="E15" s="60"/>
      <c r="F15" s="60"/>
      <c r="G15" s="60"/>
      <c r="H15" s="76">
        <f>SUMIF(Summary!$D$12:$D$357,'Net Summary'!$D15,Summary!H$12:H$357)-SUMIF(Summary!$D$359:$D$1296,'Net Summary'!$D15,Summary!H$359:H$1296)</f>
        <v>-256600</v>
      </c>
      <c r="I15" s="76">
        <f>SUMIF(Summary!$D$12:$D$357,'Net Summary'!$D15,Summary!J$12:J$357)-SUMIF(Summary!$D$359:$D$1296,'Net Summary'!$D15,Summary!J$359:J$1296)</f>
        <v>-256600</v>
      </c>
      <c r="J15" s="76">
        <f>SUMIF(Summary!$D$12:$D$357,'Net Summary'!$D15,Summary!K$12:K$357)-SUMIF(Summary!$D$359:$D$1296,'Net Summary'!$D15,Summary!K$359:K$1296)</f>
        <v>1916.75</v>
      </c>
      <c r="K15" s="76">
        <f>SUMIF(Summary!$D$12:$D$357,'Net Summary'!$D15,Summary!L$12:L$357)-SUMIF(Summary!$D$359:$D$1296,'Net Summary'!$D15,Summary!L$359:L$1296)</f>
        <v>-54730.3</v>
      </c>
      <c r="L15" s="76">
        <f>SUMIF(Summary!$D$12:$D$357,'Net Summary'!$D15,Summary!M$12:M$357)-SUMIF(Summary!$D$359:$D$1296,'Net Summary'!$D15,Summary!M$359:M$1296)</f>
        <v>-52813.549999999988</v>
      </c>
      <c r="M15" s="76">
        <f>SUMIF(Summary!$D$12:$D$357,'Net Summary'!$D15,Summary!N$12:N$357)+SUMIF(Summary!$D$359:$D$1296,'Net Summary'!$D15,Summary!N$359:N$1296)</f>
        <v>203786.45</v>
      </c>
      <c r="N15" s="77">
        <f t="shared" ref="N15" si="16">IFERROR(L15/I15,1)</f>
        <v>0.20582053780202644</v>
      </c>
      <c r="O15" s="76">
        <f>SUMIF(Summary!$D$12:$D$357,'Net Summary'!$D15,Summary!R$12:R$357)-SUMIF(Summary!$D$359:$D$1296,'Net Summary'!$D15,Summary!R$359:R$1296)</f>
        <v>-356283.47666600003</v>
      </c>
      <c r="P15" s="76">
        <f>SUMIF(Summary!$D$12:$D$357,'Net Summary'!$D15,Summary!S$12:S$357)+SUMIF(Summary!$D$359:$D$1296,'Net Summary'!$D15,Summary!S$359:S$1296)</f>
        <v>-154413.77666599999</v>
      </c>
      <c r="Q15" s="78">
        <f>IFERROR((SUMIF(Summary!$D$12:$D$1296,'Net Summary'!D15,Summary!$R$12:$R$1296)+SUMIF(Summary!$D$12:$D$1296,'Net Summary'!D15,Summary!$L$12:$L$1296))/SUMIF(Summary!$D$12:$D$1296,'Net Summary'!D15,Summary!$J$12:$J$1296),1)</f>
        <v>0.69932394210396431</v>
      </c>
      <c r="T15" s="59" t="str">
        <f t="shared" si="3"/>
        <v>HX100</v>
      </c>
    </row>
    <row r="16" spans="1:20" x14ac:dyDescent="0.3">
      <c r="A16" s="5" t="s">
        <v>2</v>
      </c>
      <c r="B16" s="5" t="s">
        <v>2</v>
      </c>
      <c r="C16" s="67" t="s">
        <v>42</v>
      </c>
      <c r="D16" s="67"/>
      <c r="E16" s="67"/>
      <c r="F16" s="67"/>
      <c r="G16" s="67"/>
      <c r="H16" s="74">
        <f t="shared" ref="H16:M16" si="17">SUM(H17:H18)</f>
        <v>-1332148</v>
      </c>
      <c r="I16" s="74">
        <f t="shared" si="17"/>
        <v>-1332148</v>
      </c>
      <c r="J16" s="74">
        <f t="shared" si="17"/>
        <v>637543.83000000019</v>
      </c>
      <c r="K16" s="74">
        <f t="shared" si="17"/>
        <v>-274222.93</v>
      </c>
      <c r="L16" s="74">
        <f t="shared" si="17"/>
        <v>363320.9</v>
      </c>
      <c r="M16" s="74">
        <f t="shared" si="17"/>
        <v>1695468.9000000001</v>
      </c>
      <c r="N16" s="7">
        <f t="shared" si="1"/>
        <v>-0.27273313475679883</v>
      </c>
      <c r="O16" s="74">
        <f>SUM(O17:O18)</f>
        <v>-473985.84333399934</v>
      </c>
      <c r="P16" s="74">
        <f>SUM(P17:P18)</f>
        <v>583939.22666600009</v>
      </c>
      <c r="Q16" s="75">
        <f>IFERROR((SUMIF(Summary!$C$12:$C$1162,'Net Summary'!C16,Summary!$R$12:$R$1162)+SUMIF(Summary!$C$12:$C$1162,'Net Summary'!C16,Summary!$L$12:$L$1162))/SUMIF(Summary!$C$12:$C$1162,'Net Summary'!C16,Summary!$J$12:$J$1162),1)</f>
        <v>0.99758706875520675</v>
      </c>
      <c r="T16" s="59" t="str">
        <f t="shared" si="3"/>
        <v/>
      </c>
    </row>
    <row r="17" spans="1:23" x14ac:dyDescent="0.3">
      <c r="A17" s="4" t="s">
        <v>2</v>
      </c>
      <c r="B17" s="4" t="s">
        <v>2</v>
      </c>
      <c r="C17" s="60"/>
      <c r="D17" s="4" t="s">
        <v>43</v>
      </c>
      <c r="E17" s="60"/>
      <c r="F17" s="60"/>
      <c r="G17" s="60"/>
      <c r="H17" s="76">
        <f>SUMIF(Summary!$D$12:$D$357,'Net Summary'!$D17,Summary!H$12:H$357)-SUMIF(Summary!$D$359:$D$1296,'Net Summary'!$D17,Summary!H$359:H$1296)</f>
        <v>-1221949</v>
      </c>
      <c r="I17" s="76">
        <f>SUMIF(Summary!$D$12:$D$357,'Net Summary'!$D17,Summary!J$12:J$357)-SUMIF(Summary!$D$359:$D$1296,'Net Summary'!$D17,Summary!J$359:J$1296)</f>
        <v>-1221949</v>
      </c>
      <c r="J17" s="76">
        <f>SUMIF(Summary!$D$12:$D$357,'Net Summary'!$D17,Summary!K$12:K$357)-SUMIF(Summary!$D$359:$D$1296,'Net Summary'!$D17,Summary!K$359:K$1296)</f>
        <v>650861.20000000019</v>
      </c>
      <c r="K17" s="76">
        <f>SUMIF(Summary!$D$12:$D$357,'Net Summary'!$D17,Summary!L$12:L$357)-SUMIF(Summary!$D$359:$D$1296,'Net Summary'!$D17,Summary!L$359:L$1296)</f>
        <v>-62536.39</v>
      </c>
      <c r="L17" s="76">
        <f>SUMIF(Summary!$D$12:$D$357,'Net Summary'!$D17,Summary!M$12:M$357)-SUMIF(Summary!$D$359:$D$1296,'Net Summary'!$D17,Summary!M$359:M$1296)</f>
        <v>588324.81000000006</v>
      </c>
      <c r="M17" s="76">
        <f>SUMIF(Summary!$D$12:$D$357,'Net Summary'!$D17,Summary!N$12:N$357)+SUMIF(Summary!$D$359:$D$1296,'Net Summary'!$D17,Summary!N$359:N$1296)</f>
        <v>1810273.81</v>
      </c>
      <c r="N17" s="77">
        <f t="shared" ref="N17:N18" si="18">IFERROR(L17/I17,1)</f>
        <v>-0.48146429188124878</v>
      </c>
      <c r="O17" s="76">
        <f>SUMIF(Summary!$D$12:$D$357,'Net Summary'!$D17,Summary!R$12:R$357)-SUMIF(Summary!$D$359:$D$1296,'Net Summary'!$D17,Summary!R$359:R$1296)</f>
        <v>-520353.77333399933</v>
      </c>
      <c r="P17" s="76">
        <f>SUMIF(Summary!$D$12:$D$357,'Net Summary'!$D17,Summary!S$12:S$357)+SUMIF(Summary!$D$359:$D$1296,'Net Summary'!$D17,Summary!S$359:S$1296)</f>
        <v>639058.83666600008</v>
      </c>
      <c r="Q17" s="78">
        <f>IFERROR((SUMIF(Summary!$D$12:$D$1296,'Net Summary'!D17,Summary!$R$12:$R$1296)+SUMIF(Summary!$D$12:$D$1296,'Net Summary'!D17,Summary!$L$12:$L$1296))/SUMIF(Summary!$D$12:$D$1296,'Net Summary'!D17,Summary!$J$12:$J$1296),1)</f>
        <v>0.97660788069278626</v>
      </c>
      <c r="T17" s="59" t="str">
        <f t="shared" si="3"/>
        <v>HM505</v>
      </c>
    </row>
    <row r="18" spans="1:23" x14ac:dyDescent="0.3">
      <c r="A18" s="4" t="s">
        <v>2</v>
      </c>
      <c r="B18" s="4" t="s">
        <v>2</v>
      </c>
      <c r="C18" s="60"/>
      <c r="D18" s="4" t="s">
        <v>44</v>
      </c>
      <c r="E18" s="60"/>
      <c r="F18" s="60"/>
      <c r="G18" s="60"/>
      <c r="H18" s="76">
        <f>SUMIF(Summary!$D$12:$D$357,'Net Summary'!$D18,Summary!H$12:H$357)-SUMIF(Summary!$D$359:$D$1296,'Net Summary'!$D18,Summary!H$359:H$1296)</f>
        <v>-110199</v>
      </c>
      <c r="I18" s="76">
        <f>SUMIF(Summary!$D$12:$D$357,'Net Summary'!$D18,Summary!J$12:J$357)-SUMIF(Summary!$D$359:$D$1296,'Net Summary'!$D18,Summary!J$359:J$1296)</f>
        <v>-110199</v>
      </c>
      <c r="J18" s="76">
        <f>SUMIF(Summary!$D$12:$D$357,'Net Summary'!$D18,Summary!K$12:K$357)-SUMIF(Summary!$D$359:$D$1296,'Net Summary'!$D18,Summary!K$359:K$1296)</f>
        <v>-13317.369999999995</v>
      </c>
      <c r="K18" s="76">
        <f>SUMIF(Summary!$D$12:$D$357,'Net Summary'!$D18,Summary!L$12:L$357)-SUMIF(Summary!$D$359:$D$1296,'Net Summary'!$D18,Summary!L$359:L$1296)</f>
        <v>-211686.54</v>
      </c>
      <c r="L18" s="76">
        <f>SUMIF(Summary!$D$12:$D$357,'Net Summary'!$D18,Summary!M$12:M$357)-SUMIF(Summary!$D$359:$D$1296,'Net Summary'!$D18,Summary!M$359:M$1296)</f>
        <v>-225003.91</v>
      </c>
      <c r="M18" s="76">
        <f>SUMIF(Summary!$D$12:$D$357,'Net Summary'!$D18,Summary!N$12:N$357)+SUMIF(Summary!$D$359:$D$1296,'Net Summary'!$D18,Summary!N$359:N$1296)</f>
        <v>-114804.90999999999</v>
      </c>
      <c r="N18" s="77">
        <f t="shared" si="18"/>
        <v>2.041796295792158</v>
      </c>
      <c r="O18" s="76">
        <f>SUMIF(Summary!$D$12:$D$357,'Net Summary'!$D18,Summary!R$12:R$357)-SUMIF(Summary!$D$359:$D$1296,'Net Summary'!$D18,Summary!R$359:R$1296)</f>
        <v>46367.929999999993</v>
      </c>
      <c r="P18" s="76">
        <f>SUMIF(Summary!$D$12:$D$357,'Net Summary'!$D18,Summary!S$12:S$357)+SUMIF(Summary!$D$359:$D$1296,'Net Summary'!$D18,Summary!S$359:S$1296)</f>
        <v>-55119.609999999986</v>
      </c>
      <c r="Q18" s="78">
        <f>IFERROR((SUMIF(Summary!$D$12:$D$1296,'Net Summary'!D18,Summary!$R$12:$R$1296)+SUMIF(Summary!$D$12:$D$1296,'Net Summary'!D18,Summary!$L$12:$L$1296))/SUMIF(Summary!$D$12:$D$1296,'Net Summary'!D18,Summary!$J$12:$J$1296),1)</f>
        <v>1.2980225677207056</v>
      </c>
      <c r="T18" s="59" t="str">
        <f t="shared" si="3"/>
        <v>HM506</v>
      </c>
    </row>
    <row r="19" spans="1:23" x14ac:dyDescent="0.3">
      <c r="A19" s="5" t="s">
        <v>2</v>
      </c>
      <c r="B19" s="5" t="s">
        <v>2</v>
      </c>
      <c r="C19" s="67" t="s">
        <v>92</v>
      </c>
      <c r="D19" s="67"/>
      <c r="E19" s="67"/>
      <c r="F19" s="67"/>
      <c r="G19" s="67"/>
      <c r="H19" s="74">
        <f t="shared" ref="H19:M19" si="19">SUM(H20)</f>
        <v>1361692</v>
      </c>
      <c r="I19" s="74">
        <f t="shared" si="19"/>
        <v>1361692</v>
      </c>
      <c r="J19" s="74">
        <f t="shared" si="19"/>
        <v>-1042048.36</v>
      </c>
      <c r="K19" s="74">
        <f t="shared" si="19"/>
        <v>-18736.080000000002</v>
      </c>
      <c r="L19" s="74">
        <f t="shared" si="19"/>
        <v>-1060784.44</v>
      </c>
      <c r="M19" s="74">
        <f t="shared" si="19"/>
        <v>-2422476.44</v>
      </c>
      <c r="N19" s="7">
        <f t="shared" ref="N19:N37" si="20">IFERROR(L19/I19,1)</f>
        <v>-0.77901936708154262</v>
      </c>
      <c r="O19" s="74">
        <f>SUM(O20)</f>
        <v>1819272.4333339999</v>
      </c>
      <c r="P19" s="74">
        <f>SUM(P20)</f>
        <v>438844.35333399998</v>
      </c>
      <c r="Q19" s="75">
        <f>Q20</f>
        <v>0.82066296330313115</v>
      </c>
      <c r="T19" s="59" t="str">
        <f t="shared" si="3"/>
        <v/>
      </c>
    </row>
    <row r="20" spans="1:23" x14ac:dyDescent="0.3">
      <c r="A20" s="4" t="s">
        <v>2</v>
      </c>
      <c r="B20" s="4" t="s">
        <v>2</v>
      </c>
      <c r="C20" s="60"/>
      <c r="D20" s="4" t="s">
        <v>46</v>
      </c>
      <c r="E20" s="60"/>
      <c r="F20" s="60"/>
      <c r="G20" s="60"/>
      <c r="H20" s="76">
        <f>SUMIF(Summary!$D$12:$D$357,'Net Summary'!$D20,Summary!H$12:H$357)-SUMIF(Summary!$D$359:$D$1296,'Net Summary'!$D20,Summary!H$359:H$1296)</f>
        <v>1361692</v>
      </c>
      <c r="I20" s="76">
        <f>SUMIF(Summary!$D$12:$D$357,'Net Summary'!$D20,Summary!J$12:J$357)-SUMIF(Summary!$D$359:$D$1296,'Net Summary'!$D20,Summary!J$359:J$1296)</f>
        <v>1361692</v>
      </c>
      <c r="J20" s="76">
        <f>SUMIF(Summary!$D$12:$D$357,'Net Summary'!$D20,Summary!K$12:K$357)-SUMIF(Summary!$D$359:$D$1296,'Net Summary'!$D20,Summary!K$359:K$1296)</f>
        <v>-1042048.36</v>
      </c>
      <c r="K20" s="76">
        <f>SUMIF(Summary!$D$12:$D$357,'Net Summary'!$D20,Summary!L$12:L$357)-SUMIF(Summary!$D$359:$D$1296,'Net Summary'!$D20,Summary!L$359:L$1296)</f>
        <v>-18736.080000000002</v>
      </c>
      <c r="L20" s="76">
        <f>SUMIF(Summary!$D$12:$D$357,'Net Summary'!$D20,Summary!M$12:M$357)-SUMIF(Summary!$D$359:$D$1296,'Net Summary'!$D20,Summary!M$359:M$1296)</f>
        <v>-1060784.44</v>
      </c>
      <c r="M20" s="76">
        <f>SUMIF(Summary!$D$12:$D$357,'Net Summary'!$D20,Summary!N$12:N$357)+SUMIF(Summary!$D$359:$D$1296,'Net Summary'!$D20,Summary!N$359:N$1296)</f>
        <v>-2422476.44</v>
      </c>
      <c r="N20" s="77">
        <f t="shared" si="20"/>
        <v>-0.77901936708154262</v>
      </c>
      <c r="O20" s="76">
        <f>SUMIF(Summary!$D$12:$D$357,'Net Summary'!$D20,Summary!R$12:R$357)-SUMIF(Summary!$D$359:$D$1296,'Net Summary'!$D20,Summary!R$359:R$1296)</f>
        <v>1819272.4333339999</v>
      </c>
      <c r="P20" s="76">
        <f>SUMIF(Summary!$D$12:$D$357,'Net Summary'!$D20,Summary!S$12:S$357)+SUMIF(Summary!$D$359:$D$1296,'Net Summary'!$D20,Summary!S$359:S$1296)</f>
        <v>438844.35333399998</v>
      </c>
      <c r="Q20" s="78">
        <f>IFERROR((SUMIF(Summary!$D$12:$D$1296,'Net Summary'!D20,Summary!$R$12:$R$1296)+SUMIF(Summary!$D$12:$D$1296,'Net Summary'!D20,Summary!$L$12:$L$1296))/SUMIF(Summary!$D$12:$D$1296,'Net Summary'!D20,Summary!$J$12:$J$1296),1)</f>
        <v>0.82066296330313115</v>
      </c>
      <c r="T20" s="59" t="str">
        <f t="shared" si="3"/>
        <v>HM542</v>
      </c>
    </row>
    <row r="21" spans="1:23" x14ac:dyDescent="0.3">
      <c r="A21" s="4"/>
      <c r="B21" s="4"/>
      <c r="C21" s="67" t="s">
        <v>91</v>
      </c>
      <c r="D21" s="67"/>
      <c r="E21" s="67"/>
      <c r="F21" s="67"/>
      <c r="G21" s="67"/>
      <c r="H21" s="74">
        <f t="shared" ref="H21:M21" si="21">SUM(H22)</f>
        <v>0</v>
      </c>
      <c r="I21" s="74">
        <f t="shared" si="21"/>
        <v>-120000</v>
      </c>
      <c r="J21" s="74">
        <f t="shared" si="21"/>
        <v>130440.65</v>
      </c>
      <c r="K21" s="74">
        <f t="shared" si="21"/>
        <v>0</v>
      </c>
      <c r="L21" s="74">
        <f t="shared" si="21"/>
        <v>130440.65</v>
      </c>
      <c r="M21" s="74">
        <f t="shared" si="21"/>
        <v>250440.65</v>
      </c>
      <c r="N21" s="7">
        <f t="shared" si="20"/>
        <v>-1.0870054166666667</v>
      </c>
      <c r="O21" s="74">
        <f>SUM(O22)</f>
        <v>40954.173334000006</v>
      </c>
      <c r="P21" s="74">
        <f>SUM(P22)</f>
        <v>160954.17333399999</v>
      </c>
      <c r="Q21" s="75">
        <f>Q22</f>
        <v>0.62780324958291456</v>
      </c>
      <c r="T21" s="59" t="str">
        <f t="shared" si="3"/>
        <v/>
      </c>
    </row>
    <row r="22" spans="1:23" x14ac:dyDescent="0.3">
      <c r="A22" s="4" t="s">
        <v>2</v>
      </c>
      <c r="B22" s="4" t="s">
        <v>2</v>
      </c>
      <c r="C22" s="60"/>
      <c r="D22" s="4" t="s">
        <v>47</v>
      </c>
      <c r="E22" s="60"/>
      <c r="F22" s="60"/>
      <c r="G22" s="60"/>
      <c r="H22" s="76">
        <f>SUMIF(Summary!$D$12:$D$357,'Net Summary'!$D22,Summary!H$12:H$357)-SUMIF(Summary!$D$359:$D$1296,'Net Summary'!$D22,Summary!H$359:H$1296)</f>
        <v>0</v>
      </c>
      <c r="I22" s="76">
        <f>SUMIF(Summary!$D$12:$D$357,'Net Summary'!$D22,Summary!J$12:J$357)-SUMIF(Summary!$D$359:$D$1296,'Net Summary'!$D22,Summary!J$359:J$1296)</f>
        <v>-120000</v>
      </c>
      <c r="J22" s="76">
        <f>SUMIF(Summary!$D$12:$D$357,'Net Summary'!$D22,Summary!K$12:K$357)-SUMIF(Summary!$D$359:$D$1296,'Net Summary'!$D22,Summary!K$359:K$1296)</f>
        <v>130440.65</v>
      </c>
      <c r="K22" s="76">
        <f>SUMIF(Summary!$D$12:$D$357,'Net Summary'!$D22,Summary!L$12:L$357)-SUMIF(Summary!$D$359:$D$1296,'Net Summary'!$D22,Summary!L$359:L$1296)</f>
        <v>0</v>
      </c>
      <c r="L22" s="76">
        <f>SUMIF(Summary!$D$12:$D$357,'Net Summary'!$D22,Summary!M$12:M$357)-SUMIF(Summary!$D$359:$D$1296,'Net Summary'!$D22,Summary!M$359:M$1296)</f>
        <v>130440.65</v>
      </c>
      <c r="M22" s="76">
        <f>SUMIF(Summary!$D$12:$D$357,'Net Summary'!$D22,Summary!N$12:N$357)+SUMIF(Summary!$D$359:$D$1296,'Net Summary'!$D22,Summary!N$359:N$1296)</f>
        <v>250440.65</v>
      </c>
      <c r="N22" s="77">
        <f t="shared" si="20"/>
        <v>-1.0870054166666667</v>
      </c>
      <c r="O22" s="76">
        <f>SUMIF(Summary!$D$12:$D$357,'Net Summary'!$D22,Summary!R$12:R$357)-SUMIF(Summary!$D$359:$D$1296,'Net Summary'!$D22,Summary!R$359:R$1296)</f>
        <v>40954.173334000006</v>
      </c>
      <c r="P22" s="76">
        <f>SUMIF(Summary!$D$12:$D$357,'Net Summary'!$D22,Summary!S$12:S$357)+SUMIF(Summary!$D$359:$D$1296,'Net Summary'!$D22,Summary!S$359:S$1296)</f>
        <v>160954.17333399999</v>
      </c>
      <c r="Q22" s="78">
        <f>IFERROR((SUMIF(Summary!$D$12:$D$1296,'Net Summary'!D22,Summary!$R$12:$R$1296)+SUMIF(Summary!$D$12:$D$1296,'Net Summary'!D22,Summary!$L$12:$L$1296))/SUMIF(Summary!$D$12:$D$1296,'Net Summary'!D22,Summary!$J$12:$J$1296),1)</f>
        <v>0.62780324958291456</v>
      </c>
      <c r="T22" s="59" t="str">
        <f t="shared" si="3"/>
        <v>TO110</v>
      </c>
      <c r="W22" t="str">
        <f>LOWER(T22)</f>
        <v>to110</v>
      </c>
    </row>
    <row r="23" spans="1:23" x14ac:dyDescent="0.3">
      <c r="A23" s="4"/>
      <c r="B23" s="4"/>
      <c r="C23" s="67" t="s">
        <v>90</v>
      </c>
      <c r="D23" s="67"/>
      <c r="E23" s="67"/>
      <c r="F23" s="67"/>
      <c r="G23" s="67"/>
      <c r="H23" s="74">
        <f t="shared" ref="H23:M23" si="22">SUM(H24)</f>
        <v>0</v>
      </c>
      <c r="I23" s="74">
        <f t="shared" si="22"/>
        <v>0</v>
      </c>
      <c r="J23" s="74">
        <f t="shared" si="22"/>
        <v>305676.73</v>
      </c>
      <c r="K23" s="74">
        <f t="shared" si="22"/>
        <v>-199800</v>
      </c>
      <c r="L23" s="74">
        <f t="shared" si="22"/>
        <v>105876.72999999998</v>
      </c>
      <c r="M23" s="74">
        <f t="shared" si="22"/>
        <v>105876.73</v>
      </c>
      <c r="N23" s="7">
        <f t="shared" si="20"/>
        <v>1</v>
      </c>
      <c r="O23" s="74">
        <f>SUM(O24)</f>
        <v>114711.41333400001</v>
      </c>
      <c r="P23" s="74">
        <f>SUM(P24)</f>
        <v>-85088.586665999988</v>
      </c>
      <c r="Q23" s="75">
        <f>Q24</f>
        <v>1.1947110590869565</v>
      </c>
      <c r="T23" s="59" t="str">
        <f t="shared" si="3"/>
        <v/>
      </c>
    </row>
    <row r="24" spans="1:23" x14ac:dyDescent="0.3">
      <c r="A24" s="4"/>
      <c r="B24" s="4"/>
      <c r="C24" s="60"/>
      <c r="D24" s="4" t="s">
        <v>48</v>
      </c>
      <c r="E24" s="60"/>
      <c r="F24" s="60"/>
      <c r="G24" s="60"/>
      <c r="H24" s="76">
        <f>SUMIF(Summary!$D$12:$D$357,'Net Summary'!$D24,Summary!H$12:H$357)-SUMIF(Summary!$D$359:$D$1296,'Net Summary'!$D24,Summary!H$359:H$1296)</f>
        <v>0</v>
      </c>
      <c r="I24" s="76">
        <f>SUMIF(Summary!$D$12:$D$357,'Net Summary'!$D24,Summary!J$12:J$357)-SUMIF(Summary!$D$359:$D$1296,'Net Summary'!$D24,Summary!J$359:J$1296)</f>
        <v>0</v>
      </c>
      <c r="J24" s="76">
        <f>SUMIF(Summary!$D$12:$D$357,'Net Summary'!$D24,Summary!K$12:K$357)-SUMIF(Summary!$D$359:$D$1296,'Net Summary'!$D24,Summary!K$359:K$1296)</f>
        <v>305676.73</v>
      </c>
      <c r="K24" s="76">
        <f>SUMIF(Summary!$D$12:$D$357,'Net Summary'!$D24,Summary!L$12:L$357)-SUMIF(Summary!$D$359:$D$1296,'Net Summary'!$D24,Summary!L$359:L$1296)</f>
        <v>-199800</v>
      </c>
      <c r="L24" s="76">
        <f>SUMIF(Summary!$D$12:$D$357,'Net Summary'!$D24,Summary!M$12:M$357)-SUMIF(Summary!$D$359:$D$1296,'Net Summary'!$D24,Summary!M$359:M$1296)</f>
        <v>105876.72999999998</v>
      </c>
      <c r="M24" s="76">
        <f>SUMIF(Summary!$D$12:$D$357,'Net Summary'!$D24,Summary!N$12:N$357)+SUMIF(Summary!$D$359:$D$1296,'Net Summary'!$D24,Summary!N$359:N$1296)</f>
        <v>105876.73</v>
      </c>
      <c r="N24" s="77">
        <f t="shared" si="20"/>
        <v>1</v>
      </c>
      <c r="O24" s="76">
        <f>SUMIF(Summary!$D$12:$D$357,'Net Summary'!$D24,Summary!R$12:R$357)-SUMIF(Summary!$D$359:$D$1296,'Net Summary'!$D24,Summary!R$359:R$1296)</f>
        <v>114711.41333400001</v>
      </c>
      <c r="P24" s="76">
        <f>SUMIF(Summary!$D$12:$D$357,'Net Summary'!$D24,Summary!S$12:S$357)+SUMIF(Summary!$D$359:$D$1296,'Net Summary'!$D24,Summary!S$359:S$1296)</f>
        <v>-85088.586665999988</v>
      </c>
      <c r="Q24" s="78">
        <f>IFERROR((SUMIF(Summary!$D$12:$D$1296,'Net Summary'!D24,Summary!$R$12:$R$1296)+SUMIF(Summary!$D$12:$D$1296,'Net Summary'!D24,Summary!$L$12:$L$1296))/SUMIF(Summary!$D$12:$D$1296,'Net Summary'!D24,Summary!$J$12:$J$1296),1)</f>
        <v>1.1947110590869565</v>
      </c>
      <c r="T24" s="59" t="str">
        <f t="shared" si="3"/>
        <v>TO130</v>
      </c>
    </row>
    <row r="25" spans="1:23" x14ac:dyDescent="0.3">
      <c r="A25" s="4"/>
      <c r="B25" s="4"/>
      <c r="C25" s="67" t="s">
        <v>89</v>
      </c>
      <c r="D25" s="67"/>
      <c r="E25" s="67"/>
      <c r="F25" s="67"/>
      <c r="G25" s="67"/>
      <c r="H25" s="74">
        <f t="shared" ref="H25:M25" si="23">SUM(H26)</f>
        <v>-267784</v>
      </c>
      <c r="I25" s="74">
        <f t="shared" si="23"/>
        <v>-267784</v>
      </c>
      <c r="J25" s="74">
        <f t="shared" si="23"/>
        <v>271486.34999999998</v>
      </c>
      <c r="K25" s="74">
        <f t="shared" si="23"/>
        <v>0</v>
      </c>
      <c r="L25" s="74">
        <f t="shared" si="23"/>
        <v>271486.34999999998</v>
      </c>
      <c r="M25" s="74">
        <f t="shared" si="23"/>
        <v>539270.35</v>
      </c>
      <c r="N25" s="7">
        <f t="shared" si="20"/>
        <v>-1.0138258820541928</v>
      </c>
      <c r="O25" s="74">
        <f>SUM(O26)</f>
        <v>121863.03333900002</v>
      </c>
      <c r="P25" s="74">
        <f>SUM(P26)</f>
        <v>389647.03333900002</v>
      </c>
      <c r="Q25" s="75">
        <f>Q26</f>
        <v>0.61771744666897044</v>
      </c>
      <c r="T25" s="59" t="str">
        <f t="shared" si="3"/>
        <v/>
      </c>
    </row>
    <row r="26" spans="1:23" x14ac:dyDescent="0.3">
      <c r="A26" s="4" t="s">
        <v>2</v>
      </c>
      <c r="B26" s="4" t="s">
        <v>2</v>
      </c>
      <c r="C26" s="60"/>
      <c r="D26" s="4" t="s">
        <v>49</v>
      </c>
      <c r="E26" s="60"/>
      <c r="F26" s="60"/>
      <c r="G26" s="60"/>
      <c r="H26" s="76">
        <f>SUMIF(Summary!$D$12:$D$357,'Net Summary'!$D26,Summary!H$12:H$357)-SUMIF(Summary!$D$359:$D$1296,'Net Summary'!$D26,Summary!H$359:H$1296)</f>
        <v>-267784</v>
      </c>
      <c r="I26" s="76">
        <f>SUMIF(Summary!$D$12:$D$357,'Net Summary'!$D26,Summary!J$12:J$357)-SUMIF(Summary!$D$359:$D$1296,'Net Summary'!$D26,Summary!J$359:J$1296)</f>
        <v>-267784</v>
      </c>
      <c r="J26" s="76">
        <f>SUMIF(Summary!$D$12:$D$357,'Net Summary'!$D26,Summary!K$12:K$357)-SUMIF(Summary!$D$359:$D$1296,'Net Summary'!$D26,Summary!K$359:K$1296)</f>
        <v>271486.34999999998</v>
      </c>
      <c r="K26" s="76">
        <f>SUMIF(Summary!$D$12:$D$357,'Net Summary'!$D26,Summary!L$12:L$357)-SUMIF(Summary!$D$359:$D$1296,'Net Summary'!$D26,Summary!L$359:L$1296)</f>
        <v>0</v>
      </c>
      <c r="L26" s="76">
        <f>SUMIF(Summary!$D$12:$D$357,'Net Summary'!$D26,Summary!M$12:M$357)-SUMIF(Summary!$D$359:$D$1296,'Net Summary'!$D26,Summary!M$359:M$1296)</f>
        <v>271486.34999999998</v>
      </c>
      <c r="M26" s="76">
        <f>SUMIF(Summary!$D$12:$D$357,'Net Summary'!$D26,Summary!N$12:N$357)+SUMIF(Summary!$D$359:$D$1296,'Net Summary'!$D26,Summary!N$359:N$1296)</f>
        <v>539270.35</v>
      </c>
      <c r="N26" s="77">
        <f t="shared" si="20"/>
        <v>-1.0138258820541928</v>
      </c>
      <c r="O26" s="76">
        <f>SUMIF(Summary!$D$12:$D$357,'Net Summary'!$D26,Summary!R$12:R$357)-SUMIF(Summary!$D$359:$D$1296,'Net Summary'!$D26,Summary!R$359:R$1296)</f>
        <v>121863.03333900002</v>
      </c>
      <c r="P26" s="76">
        <f>SUMIF(Summary!$D$12:$D$357,'Net Summary'!$D26,Summary!S$12:S$357)+SUMIF(Summary!$D$359:$D$1296,'Net Summary'!$D26,Summary!S$359:S$1296)</f>
        <v>389647.03333900002</v>
      </c>
      <c r="Q26" s="78">
        <f>IFERROR((SUMIF(Summary!$D$12:$D$1296,'Net Summary'!D26,Summary!$R$12:$R$1296)+SUMIF(Summary!$D$12:$D$1296,'Net Summary'!D26,Summary!$L$12:$L$1296))/SUMIF(Summary!$D$12:$D$1296,'Net Summary'!D26,Summary!$J$12:$J$1296),1)</f>
        <v>0.61771744666897044</v>
      </c>
      <c r="T26" s="59" t="str">
        <f t="shared" si="3"/>
        <v>TO140</v>
      </c>
    </row>
    <row r="27" spans="1:23" x14ac:dyDescent="0.3">
      <c r="A27" s="5" t="s">
        <v>2</v>
      </c>
      <c r="B27" s="5" t="s">
        <v>2</v>
      </c>
      <c r="C27" s="67" t="s">
        <v>50</v>
      </c>
      <c r="D27" s="67"/>
      <c r="E27" s="67"/>
      <c r="F27" s="67"/>
      <c r="G27" s="67"/>
      <c r="H27" s="74">
        <f>SUM(H28:H37)</f>
        <v>13787</v>
      </c>
      <c r="I27" s="74">
        <f t="shared" ref="I27:P27" si="24">SUM(I28:I37)</f>
        <v>13787</v>
      </c>
      <c r="J27" s="74">
        <f t="shared" si="24"/>
        <v>464276.74999999977</v>
      </c>
      <c r="K27" s="74">
        <f t="shared" si="24"/>
        <v>-305855.58</v>
      </c>
      <c r="L27" s="74">
        <f t="shared" si="24"/>
        <v>158421.1699999999</v>
      </c>
      <c r="M27" s="74">
        <f t="shared" si="24"/>
        <v>144634.17000000013</v>
      </c>
      <c r="N27" s="7">
        <f t="shared" si="20"/>
        <v>11.490619424095154</v>
      </c>
      <c r="O27" s="74">
        <f t="shared" si="24"/>
        <v>-40258.279993000411</v>
      </c>
      <c r="P27" s="74">
        <f t="shared" si="24"/>
        <v>-359900.85999299993</v>
      </c>
      <c r="Q27" s="75">
        <f>IFERROR((SUMIF(Summary!$C$12:$C$1162,'Net Summary'!C27,Summary!$R$12:$R$1162)+SUMIF(Summary!$C$12:$C$1162,'Net Summary'!C27,Summary!$L$12:$L$1162))/SUMIF(Summary!$C$12:$C$1162,'Net Summary'!C27,Summary!$J$12:$J$1162),1)</f>
        <v>0.91596974797619179</v>
      </c>
      <c r="S27" s="8"/>
      <c r="T27" s="59" t="str">
        <f t="shared" si="3"/>
        <v/>
      </c>
    </row>
    <row r="28" spans="1:23" x14ac:dyDescent="0.3">
      <c r="A28" s="4" t="s">
        <v>2</v>
      </c>
      <c r="B28" s="4" t="s">
        <v>2</v>
      </c>
      <c r="C28" s="60"/>
      <c r="D28" s="4" t="s">
        <v>51</v>
      </c>
      <c r="E28" s="60"/>
      <c r="F28" s="60"/>
      <c r="G28" s="60"/>
      <c r="H28" s="76">
        <f>SUMIF(Summary!$D$12:$D$357,'Net Summary'!$D28,Summary!H$12:H$357)-SUMIF(Summary!$D$359:$D$1296,'Net Summary'!$D28,Summary!H$359:H$1296)</f>
        <v>59027</v>
      </c>
      <c r="I28" s="76">
        <f>SUMIF(Summary!$D$12:$D$357,'Net Summary'!$D28,Summary!J$12:J$357)-SUMIF(Summary!$D$359:$D$1296,'Net Summary'!$D28,Summary!J$359:J$1296)</f>
        <v>59027</v>
      </c>
      <c r="J28" s="76">
        <f>SUMIF(Summary!$D$12:$D$357,'Net Summary'!$D28,Summary!K$12:K$357)-SUMIF(Summary!$D$359:$D$1296,'Net Summary'!$D28,Summary!K$359:K$1296)</f>
        <v>-317915.2200000002</v>
      </c>
      <c r="K28" s="76">
        <f>SUMIF(Summary!$D$12:$D$357,'Net Summary'!$D28,Summary!L$12:L$357)-SUMIF(Summary!$D$359:$D$1296,'Net Summary'!$D28,Summary!L$359:L$1296)</f>
        <v>-303605.58</v>
      </c>
      <c r="L28" s="76">
        <f>SUMIF(Summary!$D$12:$D$357,'Net Summary'!$D28,Summary!M$12:M$357)-SUMIF(Summary!$D$359:$D$1296,'Net Summary'!$D28,Summary!M$359:M$1296)</f>
        <v>-621520.80000000005</v>
      </c>
      <c r="M28" s="76">
        <f>SUMIF(Summary!$D$12:$D$357,'Net Summary'!$D28,Summary!N$12:N$357)+SUMIF(Summary!$D$359:$D$1296,'Net Summary'!$D28,Summary!N$359:N$1296)</f>
        <v>-680547.79999999981</v>
      </c>
      <c r="N28" s="77">
        <f t="shared" si="20"/>
        <v>-10.529432293696106</v>
      </c>
      <c r="O28" s="76">
        <f>SUMIF(Summary!$D$12:$D$357,'Net Summary'!$D28,Summary!R$12:R$357)-SUMIF(Summary!$D$359:$D$1296,'Net Summary'!$D28,Summary!R$359:R$1296)</f>
        <v>68362.043336999603</v>
      </c>
      <c r="P28" s="76">
        <f>SUMIF(Summary!$D$12:$D$357,'Net Summary'!$D28,Summary!S$12:S$357)+SUMIF(Summary!$D$359:$D$1296,'Net Summary'!$D28,Summary!S$359:S$1296)</f>
        <v>-294270.53666300001</v>
      </c>
      <c r="Q28" s="78">
        <f>IFERROR((SUMIF(Summary!$D$12:$D$1296,'Net Summary'!D28,Summary!$R$12:$R$1296)+SUMIF(Summary!$D$12:$D$1296,'Net Summary'!D28,Summary!$L$12:$L$1296))/SUMIF(Summary!$D$12:$D$1296,'Net Summary'!D28,Summary!$J$12:$J$1296),1)</f>
        <v>0.93186911616615542</v>
      </c>
      <c r="T28" s="59" t="str">
        <f t="shared" si="3"/>
        <v>TL001</v>
      </c>
    </row>
    <row r="29" spans="1:23" x14ac:dyDescent="0.3">
      <c r="A29" s="4" t="s">
        <v>2</v>
      </c>
      <c r="B29" s="4" t="s">
        <v>2</v>
      </c>
      <c r="C29" s="60"/>
      <c r="D29" s="4" t="s">
        <v>52</v>
      </c>
      <c r="E29" s="60"/>
      <c r="F29" s="60"/>
      <c r="G29" s="60"/>
      <c r="H29" s="76">
        <f>SUMIF(Summary!$D$12:$D$357,'Net Summary'!$D29,Summary!H$12:H$357)-SUMIF(Summary!$D$359:$D$1296,'Net Summary'!$D29,Summary!H$359:H$1296)</f>
        <v>0</v>
      </c>
      <c r="I29" s="76">
        <f>SUMIF(Summary!$D$12:$D$357,'Net Summary'!$D29,Summary!J$12:J$357)-SUMIF(Summary!$D$359:$D$1296,'Net Summary'!$D29,Summary!J$359:J$1296)</f>
        <v>0</v>
      </c>
      <c r="J29" s="76">
        <f>SUMIF(Summary!$D$12:$D$357,'Net Summary'!$D29,Summary!K$12:K$357)-SUMIF(Summary!$D$359:$D$1296,'Net Summary'!$D29,Summary!K$359:K$1296)</f>
        <v>0</v>
      </c>
      <c r="K29" s="76">
        <f>SUMIF(Summary!$D$12:$D$357,'Net Summary'!$D29,Summary!L$12:L$357)-SUMIF(Summary!$D$359:$D$1296,'Net Summary'!$D29,Summary!L$359:L$1296)</f>
        <v>0</v>
      </c>
      <c r="L29" s="76">
        <f>SUMIF(Summary!$D$12:$D$357,'Net Summary'!$D29,Summary!M$12:M$357)-SUMIF(Summary!$D$359:$D$1296,'Net Summary'!$D29,Summary!M$359:M$1296)</f>
        <v>0</v>
      </c>
      <c r="M29" s="76">
        <f>SUMIF(Summary!$D$12:$D$357,'Net Summary'!$D29,Summary!N$12:N$357)+SUMIF(Summary!$D$359:$D$1296,'Net Summary'!$D29,Summary!N$359:N$1296)</f>
        <v>0</v>
      </c>
      <c r="N29" s="77">
        <f t="shared" si="20"/>
        <v>1</v>
      </c>
      <c r="O29" s="76">
        <f>SUMIF(Summary!$D$12:$D$357,'Net Summary'!$D29,Summary!R$12:R$357)-SUMIF(Summary!$D$359:$D$1296,'Net Summary'!$D29,Summary!R$359:R$1296)</f>
        <v>0</v>
      </c>
      <c r="P29" s="76">
        <f>SUMIF(Summary!$D$12:$D$357,'Net Summary'!$D29,Summary!S$12:S$357)+SUMIF(Summary!$D$359:$D$1296,'Net Summary'!$D29,Summary!S$359:S$1296)</f>
        <v>0</v>
      </c>
      <c r="Q29" s="78">
        <f>IFERROR((SUMIF(Summary!$D$12:$D$1296,'Net Summary'!D29,Summary!$R$12:$R$1296)+SUMIF(Summary!$D$12:$D$1296,'Net Summary'!D29,Summary!$L$12:$L$1296))/SUMIF(Summary!$D$12:$D$1296,'Net Summary'!D29,Summary!$J$12:$J$1296),1)</f>
        <v>1</v>
      </c>
      <c r="T29" s="59" t="str">
        <f t="shared" si="3"/>
        <v>TL005</v>
      </c>
    </row>
    <row r="30" spans="1:23" x14ac:dyDescent="0.3">
      <c r="A30" s="4"/>
      <c r="B30" s="4"/>
      <c r="C30" s="60"/>
      <c r="D30" s="4" t="s">
        <v>53</v>
      </c>
      <c r="E30" s="60"/>
      <c r="F30" s="60"/>
      <c r="G30" s="60"/>
      <c r="H30" s="76">
        <f>SUMIF(Summary!$D$12:$D$357,'Net Summary'!$D30,Summary!H$12:H$357)-SUMIF(Summary!$D$359:$D$1296,'Net Summary'!$D30,Summary!H$359:H$1296)</f>
        <v>6500</v>
      </c>
      <c r="I30" s="76">
        <f>SUMIF(Summary!$D$12:$D$357,'Net Summary'!$D30,Summary!J$12:J$357)-SUMIF(Summary!$D$359:$D$1296,'Net Summary'!$D30,Summary!J$359:J$1296)</f>
        <v>6500</v>
      </c>
      <c r="J30" s="76">
        <f>SUMIF(Summary!$D$12:$D$357,'Net Summary'!$D30,Summary!K$12:K$357)-SUMIF(Summary!$D$359:$D$1296,'Net Summary'!$D30,Summary!K$359:K$1296)</f>
        <v>-7652.01</v>
      </c>
      <c r="K30" s="76">
        <f>SUMIF(Summary!$D$12:$D$357,'Net Summary'!$D30,Summary!L$12:L$357)-SUMIF(Summary!$D$359:$D$1296,'Net Summary'!$D30,Summary!L$359:L$1296)</f>
        <v>0</v>
      </c>
      <c r="L30" s="76">
        <f>SUMIF(Summary!$D$12:$D$357,'Net Summary'!$D30,Summary!M$12:M$357)-SUMIF(Summary!$D$359:$D$1296,'Net Summary'!$D30,Summary!M$359:M$1296)</f>
        <v>-7652.01</v>
      </c>
      <c r="M30" s="76">
        <f>SUMIF(Summary!$D$12:$D$357,'Net Summary'!$D30,Summary!N$12:N$357)+SUMIF(Summary!$D$359:$D$1296,'Net Summary'!$D30,Summary!N$359:N$1296)</f>
        <v>-14152.01</v>
      </c>
      <c r="N30" s="77">
        <f t="shared" si="20"/>
        <v>-1.1772323076923077</v>
      </c>
      <c r="O30" s="76">
        <f>SUMIF(Summary!$D$12:$D$357,'Net Summary'!$D30,Summary!R$12:R$357)-SUMIF(Summary!$D$359:$D$1296,'Net Summary'!$D30,Summary!R$359:R$1296)</f>
        <v>-7651.6766669999997</v>
      </c>
      <c r="P30" s="76">
        <f>SUMIF(Summary!$D$12:$D$357,'Net Summary'!$D30,Summary!S$12:S$357)+SUMIF(Summary!$D$359:$D$1296,'Net Summary'!$D30,Summary!S$359:S$1296)</f>
        <v>-14151.676667000002</v>
      </c>
      <c r="Q30" s="78">
        <f>IFERROR((SUMIF(Summary!$D$12:$D$1296,'Net Summary'!D30,Summary!$R$12:$R$1296)+SUMIF(Summary!$D$12:$D$1296,'Net Summary'!D30,Summary!$L$12:$L$1296))/SUMIF(Summary!$D$12:$D$1296,'Net Summary'!D30,Summary!$J$12:$J$1296),1)</f>
        <v>0.31965203979104478</v>
      </c>
      <c r="T30" s="59" t="str">
        <f t="shared" si="3"/>
        <v>TL006</v>
      </c>
    </row>
    <row r="31" spans="1:23" x14ac:dyDescent="0.3">
      <c r="A31" s="4" t="s">
        <v>2</v>
      </c>
      <c r="B31" s="4" t="s">
        <v>2</v>
      </c>
      <c r="C31" s="60"/>
      <c r="D31" s="4" t="s">
        <v>54</v>
      </c>
      <c r="E31" s="60"/>
      <c r="F31" s="60"/>
      <c r="G31" s="60"/>
      <c r="H31" s="76">
        <f>SUMIF(Summary!$D$12:$D$357,'Net Summary'!$D31,Summary!H$12:H$357)-SUMIF(Summary!$D$359:$D$1296,'Net Summary'!$D31,Summary!H$359:H$1296)</f>
        <v>0</v>
      </c>
      <c r="I31" s="76">
        <f>SUMIF(Summary!$D$12:$D$357,'Net Summary'!$D31,Summary!J$12:J$357)-SUMIF(Summary!$D$359:$D$1296,'Net Summary'!$D31,Summary!J$359:J$1296)</f>
        <v>0</v>
      </c>
      <c r="J31" s="76">
        <f>SUMIF(Summary!$D$12:$D$357,'Net Summary'!$D31,Summary!K$12:K$357)-SUMIF(Summary!$D$359:$D$1296,'Net Summary'!$D31,Summary!K$359:K$1296)</f>
        <v>0</v>
      </c>
      <c r="K31" s="76">
        <f>SUMIF(Summary!$D$12:$D$357,'Net Summary'!$D31,Summary!L$12:L$357)-SUMIF(Summary!$D$359:$D$1296,'Net Summary'!$D31,Summary!L$359:L$1296)</f>
        <v>0</v>
      </c>
      <c r="L31" s="76">
        <f>SUMIF(Summary!$D$12:$D$357,'Net Summary'!$D31,Summary!M$12:M$357)-SUMIF(Summary!$D$359:$D$1296,'Net Summary'!$D31,Summary!M$359:M$1296)</f>
        <v>0</v>
      </c>
      <c r="M31" s="76">
        <f>SUMIF(Summary!$D$12:$D$357,'Net Summary'!$D31,Summary!N$12:N$357)+SUMIF(Summary!$D$359:$D$1296,'Net Summary'!$D31,Summary!N$359:N$1296)</f>
        <v>0</v>
      </c>
      <c r="N31" s="77">
        <f t="shared" si="20"/>
        <v>1</v>
      </c>
      <c r="O31" s="76">
        <f>SUMIF(Summary!$D$12:$D$357,'Net Summary'!$D31,Summary!R$12:R$357)-SUMIF(Summary!$D$359:$D$1296,'Net Summary'!$D31,Summary!R$359:R$1296)</f>
        <v>0</v>
      </c>
      <c r="P31" s="76">
        <f>SUMIF(Summary!$D$12:$D$357,'Net Summary'!$D31,Summary!S$12:S$357)+SUMIF(Summary!$D$359:$D$1296,'Net Summary'!$D31,Summary!S$359:S$1296)</f>
        <v>0</v>
      </c>
      <c r="Q31" s="78">
        <f>IFERROR((SUMIF(Summary!$D$12:$D$1296,'Net Summary'!D31,Summary!$R$12:$R$1296)+SUMIF(Summary!$D$12:$D$1296,'Net Summary'!D31,Summary!$L$12:$L$1296))/SUMIF(Summary!$D$12:$D$1296,'Net Summary'!D31,Summary!$J$12:$J$1296),1)</f>
        <v>1</v>
      </c>
      <c r="T31" s="59" t="str">
        <f t="shared" si="3"/>
        <v>TL030</v>
      </c>
    </row>
    <row r="32" spans="1:23" x14ac:dyDescent="0.3">
      <c r="A32" s="4" t="s">
        <v>2</v>
      </c>
      <c r="B32" s="4" t="s">
        <v>2</v>
      </c>
      <c r="C32" s="60"/>
      <c r="D32" s="4" t="s">
        <v>55</v>
      </c>
      <c r="E32" s="60"/>
      <c r="F32" s="60"/>
      <c r="G32" s="60"/>
      <c r="H32" s="76">
        <f>SUMIF(Summary!$D$12:$D$357,'Net Summary'!$D32,Summary!H$12:H$357)-SUMIF(Summary!$D$359:$D$1296,'Net Summary'!$D32,Summary!H$359:H$1296)</f>
        <v>0</v>
      </c>
      <c r="I32" s="76">
        <f>SUMIF(Summary!$D$12:$D$357,'Net Summary'!$D32,Summary!J$12:J$357)-SUMIF(Summary!$D$359:$D$1296,'Net Summary'!$D32,Summary!J$359:J$1296)</f>
        <v>0</v>
      </c>
      <c r="J32" s="76">
        <f>SUMIF(Summary!$D$12:$D$357,'Net Summary'!$D32,Summary!K$12:K$357)-SUMIF(Summary!$D$359:$D$1296,'Net Summary'!$D32,Summary!K$359:K$1296)</f>
        <v>0</v>
      </c>
      <c r="K32" s="76">
        <f>SUMIF(Summary!$D$12:$D$357,'Net Summary'!$D32,Summary!L$12:L$357)-SUMIF(Summary!$D$359:$D$1296,'Net Summary'!$D32,Summary!L$359:L$1296)</f>
        <v>0</v>
      </c>
      <c r="L32" s="76">
        <f>SUMIF(Summary!$D$12:$D$357,'Net Summary'!$D32,Summary!M$12:M$357)-SUMIF(Summary!$D$359:$D$1296,'Net Summary'!$D32,Summary!M$359:M$1296)</f>
        <v>0</v>
      </c>
      <c r="M32" s="76">
        <f>SUMIF(Summary!$D$12:$D$357,'Net Summary'!$D32,Summary!N$12:N$357)+SUMIF(Summary!$D$359:$D$1296,'Net Summary'!$D32,Summary!N$359:N$1296)</f>
        <v>0</v>
      </c>
      <c r="N32" s="77">
        <f t="shared" si="20"/>
        <v>1</v>
      </c>
      <c r="O32" s="76">
        <f>SUMIF(Summary!$D$12:$D$357,'Net Summary'!$D32,Summary!R$12:R$357)-SUMIF(Summary!$D$359:$D$1296,'Net Summary'!$D32,Summary!R$359:R$1296)</f>
        <v>0</v>
      </c>
      <c r="P32" s="76">
        <f>SUMIF(Summary!$D$12:$D$357,'Net Summary'!$D32,Summary!S$12:S$357)+SUMIF(Summary!$D$359:$D$1296,'Net Summary'!$D32,Summary!S$359:S$1296)</f>
        <v>0</v>
      </c>
      <c r="Q32" s="78">
        <f>IFERROR((SUMIF(Summary!$D$12:$D$1296,'Net Summary'!D32,Summary!$R$12:$R$1296)+SUMIF(Summary!$D$12:$D$1296,'Net Summary'!D32,Summary!$L$12:$L$1296))/SUMIF(Summary!$D$12:$D$1296,'Net Summary'!D32,Summary!$J$12:$J$1296),1)</f>
        <v>1</v>
      </c>
      <c r="T32" s="59" t="str">
        <f t="shared" si="3"/>
        <v>TL031</v>
      </c>
    </row>
    <row r="33" spans="1:20" x14ac:dyDescent="0.3">
      <c r="A33" s="4" t="s">
        <v>2</v>
      </c>
      <c r="B33" s="4" t="s">
        <v>2</v>
      </c>
      <c r="C33" s="60"/>
      <c r="D33" s="4" t="s">
        <v>56</v>
      </c>
      <c r="E33" s="60"/>
      <c r="F33" s="60"/>
      <c r="G33" s="60"/>
      <c r="H33" s="76">
        <f>SUMIF(Summary!$D$12:$D$357,'Net Summary'!$D33,Summary!H$12:H$357)-SUMIF(Summary!$D$359:$D$1296,'Net Summary'!$D33,Summary!H$359:H$1296)</f>
        <v>8621</v>
      </c>
      <c r="I33" s="76">
        <f>SUMIF(Summary!$D$12:$D$357,'Net Summary'!$D33,Summary!J$12:J$357)-SUMIF(Summary!$D$359:$D$1296,'Net Summary'!$D33,Summary!J$359:J$1296)</f>
        <v>8621</v>
      </c>
      <c r="J33" s="76">
        <f>SUMIF(Summary!$D$12:$D$357,'Net Summary'!$D33,Summary!K$12:K$357)-SUMIF(Summary!$D$359:$D$1296,'Net Summary'!$D33,Summary!K$359:K$1296)</f>
        <v>510880.1</v>
      </c>
      <c r="K33" s="76">
        <f>SUMIF(Summary!$D$12:$D$357,'Net Summary'!$D33,Summary!L$12:L$357)-SUMIF(Summary!$D$359:$D$1296,'Net Summary'!$D33,Summary!L$359:L$1296)</f>
        <v>0</v>
      </c>
      <c r="L33" s="76">
        <f>SUMIF(Summary!$D$12:$D$357,'Net Summary'!$D33,Summary!M$12:M$357)-SUMIF(Summary!$D$359:$D$1296,'Net Summary'!$D33,Summary!M$359:M$1296)</f>
        <v>510880.1</v>
      </c>
      <c r="M33" s="76">
        <f>SUMIF(Summary!$D$12:$D$357,'Net Summary'!$D33,Summary!N$12:N$357)+SUMIF(Summary!$D$359:$D$1296,'Net Summary'!$D33,Summary!N$359:N$1296)</f>
        <v>502259.1</v>
      </c>
      <c r="N33" s="77">
        <f t="shared" si="20"/>
        <v>59.259958241503305</v>
      </c>
      <c r="O33" s="76">
        <f>SUMIF(Summary!$D$12:$D$357,'Net Summary'!$D33,Summary!R$12:R$357)-SUMIF(Summary!$D$359:$D$1296,'Net Summary'!$D33,Summary!R$359:R$1296)</f>
        <v>5699.960001999978</v>
      </c>
      <c r="P33" s="76">
        <f>SUMIF(Summary!$D$12:$D$357,'Net Summary'!$D33,Summary!S$12:S$357)+SUMIF(Summary!$D$359:$D$1296,'Net Summary'!$D33,Summary!S$359:S$1296)</f>
        <v>-2921.0399979999929</v>
      </c>
      <c r="Q33" s="78">
        <f>IFERROR((SUMIF(Summary!$D$12:$D$1296,'Net Summary'!D33,Summary!$R$12:$R$1296)+SUMIF(Summary!$D$12:$D$1296,'Net Summary'!D33,Summary!$L$12:$L$1296))/SUMIF(Summary!$D$12:$D$1296,'Net Summary'!D33,Summary!$J$12:$J$1296),1)</f>
        <v>0.92785691239118917</v>
      </c>
      <c r="T33" s="59" t="str">
        <f t="shared" si="3"/>
        <v>TL201</v>
      </c>
    </row>
    <row r="34" spans="1:20" x14ac:dyDescent="0.3">
      <c r="A34" s="4" t="s">
        <v>2</v>
      </c>
      <c r="B34" s="4" t="s">
        <v>2</v>
      </c>
      <c r="C34" s="60"/>
      <c r="D34" s="4" t="s">
        <v>57</v>
      </c>
      <c r="E34" s="60"/>
      <c r="F34" s="60"/>
      <c r="G34" s="60"/>
      <c r="H34" s="76">
        <f>SUMIF(Summary!$D$12:$D$357,'Net Summary'!$D34,Summary!H$12:H$357)-SUMIF(Summary!$D$359:$D$1296,'Net Summary'!$D34,Summary!H$359:H$1296)</f>
        <v>-6662</v>
      </c>
      <c r="I34" s="76">
        <f>SUMIF(Summary!$D$12:$D$357,'Net Summary'!$D34,Summary!J$12:J$357)-SUMIF(Summary!$D$359:$D$1296,'Net Summary'!$D34,Summary!J$359:J$1296)</f>
        <v>-6662</v>
      </c>
      <c r="J34" s="76">
        <f>SUMIF(Summary!$D$12:$D$357,'Net Summary'!$D34,Summary!K$12:K$357)-SUMIF(Summary!$D$359:$D$1296,'Net Summary'!$D34,Summary!K$359:K$1296)</f>
        <v>-68.459999999999994</v>
      </c>
      <c r="K34" s="76">
        <f>SUMIF(Summary!$D$12:$D$357,'Net Summary'!$D34,Summary!L$12:L$357)-SUMIF(Summary!$D$359:$D$1296,'Net Summary'!$D34,Summary!L$359:L$1296)</f>
        <v>0</v>
      </c>
      <c r="L34" s="76">
        <f>SUMIF(Summary!$D$12:$D$357,'Net Summary'!$D34,Summary!M$12:M$357)-SUMIF(Summary!$D$359:$D$1296,'Net Summary'!$D34,Summary!M$359:M$1296)</f>
        <v>-68.459999999999994</v>
      </c>
      <c r="M34" s="76">
        <f>SUMIF(Summary!$D$12:$D$357,'Net Summary'!$D34,Summary!N$12:N$357)+SUMIF(Summary!$D$359:$D$1296,'Net Summary'!$D34,Summary!N$359:N$1296)</f>
        <v>6593.54</v>
      </c>
      <c r="N34" s="77">
        <f t="shared" si="20"/>
        <v>1.0276193335334733E-2</v>
      </c>
      <c r="O34" s="76">
        <f>SUMIF(Summary!$D$12:$D$357,'Net Summary'!$D34,Summary!R$12:R$357)-SUMIF(Summary!$D$359:$D$1296,'Net Summary'!$D34,Summary!R$359:R$1296)</f>
        <v>-6668.22</v>
      </c>
      <c r="P34" s="76">
        <f>SUMIF(Summary!$D$12:$D$357,'Net Summary'!$D34,Summary!S$12:S$357)+SUMIF(Summary!$D$359:$D$1296,'Net Summary'!$D34,Summary!S$359:S$1296)</f>
        <v>-6.2200000000000273</v>
      </c>
      <c r="Q34" s="78">
        <f>IFERROR((SUMIF(Summary!$D$12:$D$1296,'Net Summary'!D34,Summary!$R$12:$R$1296)+SUMIF(Summary!$D$12:$D$1296,'Net Summary'!D34,Summary!$L$12:$L$1296))/SUMIF(Summary!$D$12:$D$1296,'Net Summary'!D34,Summary!$J$12:$J$1296),1)</f>
        <v>0.69014903746636314</v>
      </c>
      <c r="T34" s="59" t="str">
        <f t="shared" si="3"/>
        <v>TL202</v>
      </c>
    </row>
    <row r="35" spans="1:20" x14ac:dyDescent="0.3">
      <c r="A35" s="4" t="s">
        <v>2</v>
      </c>
      <c r="B35" s="4" t="s">
        <v>2</v>
      </c>
      <c r="C35" s="60"/>
      <c r="D35" s="4" t="s">
        <v>58</v>
      </c>
      <c r="E35" s="60"/>
      <c r="F35" s="60"/>
      <c r="G35" s="60"/>
      <c r="H35" s="76">
        <f>SUMIF(Summary!$D$12:$D$357,'Net Summary'!$D35,Summary!H$12:H$357)-SUMIF(Summary!$D$359:$D$1296,'Net Summary'!$D35,Summary!H$359:H$1296)</f>
        <v>-24444</v>
      </c>
      <c r="I35" s="76">
        <f>SUMIF(Summary!$D$12:$D$357,'Net Summary'!$D35,Summary!J$12:J$357)-SUMIF(Summary!$D$359:$D$1296,'Net Summary'!$D35,Summary!J$359:J$1296)</f>
        <v>-24444</v>
      </c>
      <c r="J35" s="76">
        <f>SUMIF(Summary!$D$12:$D$357,'Net Summary'!$D35,Summary!K$12:K$357)-SUMIF(Summary!$D$359:$D$1296,'Net Summary'!$D35,Summary!K$359:K$1296)</f>
        <v>324345.68</v>
      </c>
      <c r="K35" s="76">
        <f>SUMIF(Summary!$D$12:$D$357,'Net Summary'!$D35,Summary!L$12:L$357)-SUMIF(Summary!$D$359:$D$1296,'Net Summary'!$D35,Summary!L$359:L$1296)</f>
        <v>-2250</v>
      </c>
      <c r="L35" s="76">
        <f>SUMIF(Summary!$D$12:$D$357,'Net Summary'!$D35,Summary!M$12:M$357)-SUMIF(Summary!$D$359:$D$1296,'Net Summary'!$D35,Summary!M$359:M$1296)</f>
        <v>322095.68</v>
      </c>
      <c r="M35" s="76">
        <f>SUMIF(Summary!$D$12:$D$357,'Net Summary'!$D35,Summary!N$12:N$357)+SUMIF(Summary!$D$359:$D$1296,'Net Summary'!$D35,Summary!N$359:N$1296)</f>
        <v>346539.68</v>
      </c>
      <c r="N35" s="77">
        <f t="shared" si="20"/>
        <v>-13.176881034200621</v>
      </c>
      <c r="O35" s="76">
        <f>SUMIF(Summary!$D$12:$D$357,'Net Summary'!$D35,Summary!R$12:R$357)-SUMIF(Summary!$D$359:$D$1296,'Net Summary'!$D35,Summary!R$359:R$1296)</f>
        <v>-38939.076665000001</v>
      </c>
      <c r="P35" s="76">
        <f>SUMIF(Summary!$D$12:$D$357,'Net Summary'!$D35,Summary!S$12:S$357)+SUMIF(Summary!$D$359:$D$1296,'Net Summary'!$D35,Summary!S$359:S$1296)</f>
        <v>-16745.076665000001</v>
      </c>
      <c r="Q35" s="78">
        <f>IFERROR((SUMIF(Summary!$D$12:$D$1296,'Net Summary'!D35,Summary!$R$12:$R$1296)+SUMIF(Summary!$D$12:$D$1296,'Net Summary'!D35,Summary!$L$12:$L$1296))/SUMIF(Summary!$D$12:$D$1296,'Net Summary'!D35,Summary!$J$12:$J$1296),1)</f>
        <v>1.1681622239971456</v>
      </c>
      <c r="T35" s="59" t="str">
        <f t="shared" si="3"/>
        <v>TL301</v>
      </c>
    </row>
    <row r="36" spans="1:20" x14ac:dyDescent="0.3">
      <c r="A36" s="4" t="s">
        <v>2</v>
      </c>
      <c r="B36" s="4" t="s">
        <v>2</v>
      </c>
      <c r="C36" s="60"/>
      <c r="D36" s="4" t="s">
        <v>59</v>
      </c>
      <c r="E36" s="60"/>
      <c r="F36" s="60"/>
      <c r="G36" s="60"/>
      <c r="H36" s="76">
        <f>SUMIF(Summary!$D$12:$D$357,'Net Summary'!$D36,Summary!H$12:H$357)-SUMIF(Summary!$D$359:$D$1296,'Net Summary'!$D36,Summary!H$359:H$1296)</f>
        <v>-29255</v>
      </c>
      <c r="I36" s="76">
        <f>SUMIF(Summary!$D$12:$D$357,'Net Summary'!$D36,Summary!J$12:J$357)-SUMIF(Summary!$D$359:$D$1296,'Net Summary'!$D36,Summary!J$359:J$1296)</f>
        <v>-29255</v>
      </c>
      <c r="J36" s="76">
        <f>SUMIF(Summary!$D$12:$D$357,'Net Summary'!$D36,Summary!K$12:K$357)-SUMIF(Summary!$D$359:$D$1296,'Net Summary'!$D36,Summary!K$359:K$1296)</f>
        <v>-10733.86</v>
      </c>
      <c r="K36" s="76">
        <f>SUMIF(Summary!$D$12:$D$357,'Net Summary'!$D36,Summary!L$12:L$357)-SUMIF(Summary!$D$359:$D$1296,'Net Summary'!$D36,Summary!L$359:L$1296)</f>
        <v>0</v>
      </c>
      <c r="L36" s="76">
        <f>SUMIF(Summary!$D$12:$D$357,'Net Summary'!$D36,Summary!M$12:M$357)-SUMIF(Summary!$D$359:$D$1296,'Net Summary'!$D36,Summary!M$359:M$1296)</f>
        <v>-10733.86</v>
      </c>
      <c r="M36" s="76">
        <f>SUMIF(Summary!$D$12:$D$357,'Net Summary'!$D36,Summary!N$12:N$357)+SUMIF(Summary!$D$359:$D$1296,'Net Summary'!$D36,Summary!N$359:N$1296)</f>
        <v>18521.14</v>
      </c>
      <c r="N36" s="77">
        <f t="shared" si="20"/>
        <v>0.36690685352931124</v>
      </c>
      <c r="O36" s="76">
        <f>SUMIF(Summary!$D$12:$D$357,'Net Summary'!$D36,Summary!R$12:R$357)-SUMIF(Summary!$D$359:$D$1296,'Net Summary'!$D36,Summary!R$359:R$1296)</f>
        <v>-26481.829999999998</v>
      </c>
      <c r="P36" s="76">
        <f>SUMIF(Summary!$D$12:$D$357,'Net Summary'!$D36,Summary!S$12:S$357)+SUMIF(Summary!$D$359:$D$1296,'Net Summary'!$D36,Summary!S$359:S$1296)</f>
        <v>2773.17</v>
      </c>
      <c r="Q36" s="78">
        <f>IFERROR((SUMIF(Summary!$D$12:$D$1296,'Net Summary'!D36,Summary!$R$12:$R$1296)+SUMIF(Summary!$D$12:$D$1296,'Net Summary'!D36,Summary!$L$12:$L$1296))/SUMIF(Summary!$D$12:$D$1296,'Net Summary'!D36,Summary!$J$12:$J$1296),1)</f>
        <v>0.75483078938088755</v>
      </c>
      <c r="T36" s="59" t="str">
        <f t="shared" si="3"/>
        <v>TL401</v>
      </c>
    </row>
    <row r="37" spans="1:20" s="58" customFormat="1" x14ac:dyDescent="0.3">
      <c r="A37" s="4"/>
      <c r="B37" s="4"/>
      <c r="C37" s="60"/>
      <c r="D37" s="25" t="s">
        <v>99</v>
      </c>
      <c r="E37" s="60"/>
      <c r="F37" s="60"/>
      <c r="G37" s="60"/>
      <c r="H37" s="76">
        <f>SUMIF(Summary!$D$12:$D$357,'Net Summary'!$D37,Summary!H$12:H$357)-SUMIF(Summary!$D$359:$D$1296,'Net Summary'!$D37,Summary!H$359:H$1296)</f>
        <v>0</v>
      </c>
      <c r="I37" s="76">
        <f>SUMIF(Summary!$D$12:$D$357,'Net Summary'!$D37,Summary!J$12:J$357)-SUMIF(Summary!$D$359:$D$1296,'Net Summary'!$D37,Summary!J$359:J$1296)</f>
        <v>0</v>
      </c>
      <c r="J37" s="76">
        <f>SUMIF(Summary!$D$12:$D$357,'Net Summary'!$D37,Summary!K$12:K$357)-SUMIF(Summary!$D$359:$D$1296,'Net Summary'!$D37,Summary!K$359:K$1296)</f>
        <v>-34579.480000000003</v>
      </c>
      <c r="K37" s="76">
        <f>SUMIF(Summary!$D$12:$D$357,'Net Summary'!$D37,Summary!L$12:L$357)-SUMIF(Summary!$D$359:$D$1296,'Net Summary'!$D37,Summary!L$359:L$1296)</f>
        <v>0</v>
      </c>
      <c r="L37" s="76">
        <f>SUMIF(Summary!$D$12:$D$357,'Net Summary'!$D37,Summary!M$12:M$357)-SUMIF(Summary!$D$359:$D$1296,'Net Summary'!$D37,Summary!M$359:M$1296)</f>
        <v>-34579.480000000003</v>
      </c>
      <c r="M37" s="76">
        <f>SUMIF(Summary!$D$12:$D$357,'Net Summary'!$D37,Summary!N$12:N$357)+SUMIF(Summary!$D$359:$D$1296,'Net Summary'!$D37,Summary!N$359:N$1296)</f>
        <v>-34579.480000000003</v>
      </c>
      <c r="N37" s="77">
        <f t="shared" si="20"/>
        <v>1</v>
      </c>
      <c r="O37" s="76">
        <f>SUMIF(Summary!$D$12:$D$357,'Net Summary'!$D37,Summary!R$12:R$357)-SUMIF(Summary!$D$359:$D$1296,'Net Summary'!$D37,Summary!R$359:R$1296)</f>
        <v>-34579.480000000003</v>
      </c>
      <c r="P37" s="76">
        <f>SUMIF(Summary!$D$12:$D$357,'Net Summary'!$D37,Summary!S$12:S$357)+SUMIF(Summary!$D$359:$D$1296,'Net Summary'!$D37,Summary!S$359:S$1296)</f>
        <v>-34579.480000000003</v>
      </c>
      <c r="Q37" s="78">
        <f>IFERROR((SUMIF(Summary!$D$12:$D$1296,'Net Summary'!D37,Summary!$R$12:$R$1296)+SUMIF(Summary!$D$12:$D$1296,'Net Summary'!D37,Summary!$L$12:$L$1296))/SUMIF(Summary!$D$12:$D$1296,'Net Summary'!D37,Summary!$J$12:$J$1296),1)</f>
        <v>1</v>
      </c>
      <c r="T37" s="59" t="str">
        <f t="shared" si="3"/>
        <v>TL501</v>
      </c>
    </row>
    <row r="38" spans="1:20" x14ac:dyDescent="0.3">
      <c r="A38" s="5" t="s">
        <v>2</v>
      </c>
      <c r="B38" s="5" t="s">
        <v>2</v>
      </c>
      <c r="C38" s="67" t="s">
        <v>60</v>
      </c>
      <c r="D38" s="67"/>
      <c r="E38" s="67"/>
      <c r="F38" s="67"/>
      <c r="G38" s="67"/>
      <c r="H38" s="74">
        <f t="shared" ref="H38:M38" si="25">SUM(H39)</f>
        <v>0</v>
      </c>
      <c r="I38" s="74">
        <f t="shared" si="25"/>
        <v>0</v>
      </c>
      <c r="J38" s="74">
        <f t="shared" si="25"/>
        <v>338620.26999999996</v>
      </c>
      <c r="K38" s="74">
        <f t="shared" si="25"/>
        <v>0</v>
      </c>
      <c r="L38" s="74">
        <f t="shared" si="25"/>
        <v>338620.26999999996</v>
      </c>
      <c r="M38" s="74">
        <f t="shared" si="25"/>
        <v>338620.26999999996</v>
      </c>
      <c r="N38" s="7">
        <f>IFERROR(L38/I38,1)</f>
        <v>1</v>
      </c>
      <c r="O38" s="74">
        <f>SUM(O39)</f>
        <v>346427.32333500002</v>
      </c>
      <c r="P38" s="74">
        <f>SUM(P39)</f>
        <v>346427.32333500002</v>
      </c>
      <c r="Q38" s="75">
        <f>IFERROR((SUMIF(Summary!$C$12:$C$1162,'Net Summary'!C38,Summary!$R$12:$R$1162)+SUMIF(Summary!$C$12:$C$1162,'Net Summary'!C38,Summary!$L$12:$L$1162))/SUMIF(Summary!$C$12:$C$1162,'Net Summary'!C38,Summary!$J$12:$J$1162),1)</f>
        <v>1.0642298280802294</v>
      </c>
      <c r="T38" s="59" t="str">
        <f t="shared" si="3"/>
        <v/>
      </c>
    </row>
    <row r="39" spans="1:20" x14ac:dyDescent="0.3">
      <c r="A39" s="4" t="s">
        <v>2</v>
      </c>
      <c r="B39" s="4" t="s">
        <v>2</v>
      </c>
      <c r="C39" s="60"/>
      <c r="D39" s="4" t="s">
        <v>61</v>
      </c>
      <c r="E39" s="60"/>
      <c r="F39" s="60"/>
      <c r="G39" s="60"/>
      <c r="H39" s="76">
        <f>SUMIF(Summary!$D$12:$D$357,'Net Summary'!$D39,Summary!H$12:H$357)-SUMIF(Summary!$D$359:$D$1296,'Net Summary'!$D39,Summary!H$359:H$1296)</f>
        <v>0</v>
      </c>
      <c r="I39" s="76">
        <f>SUMIF(Summary!$D$12:$D$357,'Net Summary'!$D39,Summary!J$12:J$357)-SUMIF(Summary!$D$359:$D$1296,'Net Summary'!$D39,Summary!J$359:J$1296)</f>
        <v>0</v>
      </c>
      <c r="J39" s="76">
        <f>SUMIF(Summary!$D$12:$D$357,'Net Summary'!$D39,Summary!K$12:K$357)-SUMIF(Summary!$D$359:$D$1296,'Net Summary'!$D39,Summary!K$359:K$1296)</f>
        <v>338620.26999999996</v>
      </c>
      <c r="K39" s="76">
        <f>SUMIF(Summary!$D$12:$D$357,'Net Summary'!$D39,Summary!L$12:L$357)-SUMIF(Summary!$D$359:$D$1296,'Net Summary'!$D39,Summary!L$359:L$1296)</f>
        <v>0</v>
      </c>
      <c r="L39" s="76">
        <f>SUMIF(Summary!$D$12:$D$357,'Net Summary'!$D39,Summary!M$12:M$357)-SUMIF(Summary!$D$359:$D$1296,'Net Summary'!$D39,Summary!M$359:M$1296)</f>
        <v>338620.26999999996</v>
      </c>
      <c r="M39" s="76">
        <f>SUMIF(Summary!$D$12:$D$357,'Net Summary'!$D39,Summary!N$12:N$357)+SUMIF(Summary!$D$359:$D$1296,'Net Summary'!$D39,Summary!N$359:N$1296)</f>
        <v>338620.26999999996</v>
      </c>
      <c r="N39" s="77">
        <f t="shared" ref="N39" si="26">IFERROR(L39/I39,1)</f>
        <v>1</v>
      </c>
      <c r="O39" s="76">
        <f>SUMIF(Summary!$D$12:$D$357,'Net Summary'!$D39,Summary!R$12:R$357)-SUMIF(Summary!$D$359:$D$1296,'Net Summary'!$D39,Summary!R$359:R$1296)</f>
        <v>346427.32333500002</v>
      </c>
      <c r="P39" s="76">
        <f>SUMIF(Summary!$D$12:$D$357,'Net Summary'!$D39,Summary!S$12:S$357)+SUMIF(Summary!$D$359:$D$1296,'Net Summary'!$D39,Summary!S$359:S$1296)</f>
        <v>346427.32333500002</v>
      </c>
      <c r="Q39" s="78">
        <f>IFERROR((SUMIF(Summary!$D$12:$D$1296,'Net Summary'!D39,Summary!$R$12:$R$1296)+SUMIF(Summary!$D$12:$D$1296,'Net Summary'!D39,Summary!$L$12:$L$1296))/SUMIF(Summary!$D$12:$D$1296,'Net Summary'!D39,Summary!$J$12:$J$1296),1)</f>
        <v>0.56791561126790835</v>
      </c>
      <c r="T39" s="59" t="str">
        <f t="shared" si="3"/>
        <v>TM001</v>
      </c>
    </row>
    <row r="40" spans="1:20" x14ac:dyDescent="0.3">
      <c r="A40" s="5" t="s">
        <v>2</v>
      </c>
      <c r="B40" s="5" t="s">
        <v>2</v>
      </c>
      <c r="C40" s="67" t="s">
        <v>88</v>
      </c>
      <c r="D40" s="67"/>
      <c r="E40" s="67"/>
      <c r="F40" s="67"/>
      <c r="G40" s="67"/>
      <c r="H40" s="74">
        <f t="shared" ref="H40:M40" si="27">SUM(H41:H47)</f>
        <v>-975684</v>
      </c>
      <c r="I40" s="74">
        <f t="shared" si="27"/>
        <v>-975684</v>
      </c>
      <c r="J40" s="74">
        <f t="shared" si="27"/>
        <v>1653453.2600000002</v>
      </c>
      <c r="K40" s="74">
        <f t="shared" si="27"/>
        <v>-296810.46999999997</v>
      </c>
      <c r="L40" s="74">
        <f t="shared" si="27"/>
        <v>1356642.79</v>
      </c>
      <c r="M40" s="74">
        <f t="shared" si="27"/>
        <v>2332326.79</v>
      </c>
      <c r="N40" s="7">
        <f>IFERROR(L40/I40,1)</f>
        <v>-1.3904530462731786</v>
      </c>
      <c r="O40" s="74">
        <f>SUM(O41:O47)</f>
        <v>400310.53335400001</v>
      </c>
      <c r="P40" s="74">
        <f>SUM(P41:P47)</f>
        <v>1079184.0633539998</v>
      </c>
      <c r="Q40" s="75">
        <f>IFERROR((SUMIF(Summary!$C$12:$C$1162,'Net Summary'!C40,Summary!$R$12:$R$1162)+SUMIF(Summary!$C$12:$C$1162,'Net Summary'!C40,Summary!$L$12:$L$1162))/SUMIF(Summary!$C$12:$C$1162,'Net Summary'!C40,Summary!$J$12:$J$1162),1)</f>
        <v>0.97641695022292652</v>
      </c>
      <c r="T40" s="59" t="str">
        <f t="shared" si="3"/>
        <v/>
      </c>
    </row>
    <row r="41" spans="1:20" x14ac:dyDescent="0.3">
      <c r="A41" s="5"/>
      <c r="B41" s="5"/>
      <c r="C41" s="60"/>
      <c r="D41" s="4" t="s">
        <v>28</v>
      </c>
      <c r="E41" s="60"/>
      <c r="F41" s="60"/>
      <c r="G41" s="60"/>
      <c r="H41" s="76">
        <f>SUMIF(Summary!$D$12:$D$357,'Net Summary'!$D41,Summary!H$12:H$357)-SUMIF(Summary!$D$359:$D$1296,'Net Summary'!$D41,Summary!H$359:H$1296)</f>
        <v>305300</v>
      </c>
      <c r="I41" s="76">
        <f>SUMIF(Summary!$D$12:$D$357,'Net Summary'!$D41,Summary!J$12:J$357)-SUMIF(Summary!$D$359:$D$1296,'Net Summary'!$D41,Summary!J$359:J$1296)</f>
        <v>305300</v>
      </c>
      <c r="J41" s="76">
        <f>SUMIF(Summary!$D$12:$D$357,'Net Summary'!$D41,Summary!K$12:K$357)-SUMIF(Summary!$D$359:$D$1296,'Net Summary'!$D41,Summary!K$359:K$1296)</f>
        <v>131325.75</v>
      </c>
      <c r="K41" s="76">
        <f>SUMIF(Summary!$D$12:$D$357,'Net Summary'!$D41,Summary!L$12:L$357)-SUMIF(Summary!$D$359:$D$1296,'Net Summary'!$D41,Summary!L$359:L$1296)</f>
        <v>-26223.4</v>
      </c>
      <c r="L41" s="76">
        <f>SUMIF(Summary!$D$12:$D$357,'Net Summary'!$D41,Summary!M$12:M$357)-SUMIF(Summary!$D$359:$D$1296,'Net Summary'!$D41,Summary!M$359:M$1296)</f>
        <v>105102.35</v>
      </c>
      <c r="M41" s="76">
        <f>SUMIF(Summary!$D$12:$D$357,'Net Summary'!$D41,Summary!N$12:N$357)+SUMIF(Summary!$D$359:$D$1296,'Net Summary'!$D41,Summary!N$359:N$1296)</f>
        <v>-200197.65</v>
      </c>
      <c r="N41" s="77">
        <f t="shared" ref="N41:N47" si="28">IFERROR(L41/I41,1)</f>
        <v>0.34425925319358008</v>
      </c>
      <c r="O41" s="76">
        <f>SUMIF(Summary!$D$12:$D$357,'Net Summary'!$D41,Summary!R$12:R$357)-SUMIF(Summary!$D$359:$D$1296,'Net Summary'!$D41,Summary!R$359:R$1296)</f>
        <v>230753.856669</v>
      </c>
      <c r="P41" s="76">
        <f>SUMIF(Summary!$D$12:$D$357,'Net Summary'!$D41,Summary!S$12:S$357)+SUMIF(Summary!$D$359:$D$1296,'Net Summary'!$D41,Summary!S$359:S$1296)</f>
        <v>-100769.54333099999</v>
      </c>
      <c r="Q41" s="78">
        <f>IFERROR((SUMIF(Summary!$D$12:$D$1296,'Net Summary'!D41,Summary!$R$12:$R$1296)+SUMIF(Summary!$D$12:$D$1296,'Net Summary'!D41,Summary!$L$12:$L$1296))/SUMIF(Summary!$D$12:$D$1296,'Net Summary'!D41,Summary!$J$12:$J$1296),1)</f>
        <v>0.7050895897762437</v>
      </c>
      <c r="T41" s="59" t="str">
        <f t="shared" si="3"/>
        <v>A0051</v>
      </c>
    </row>
    <row r="42" spans="1:20" x14ac:dyDescent="0.3">
      <c r="A42" s="5"/>
      <c r="B42" s="5"/>
      <c r="C42" s="60"/>
      <c r="D42" s="25" t="s">
        <v>95</v>
      </c>
      <c r="E42" s="60"/>
      <c r="F42" s="60"/>
      <c r="G42" s="60"/>
      <c r="H42" s="76">
        <f>SUMIF(Summary!$D$12:$D$357,'Net Summary'!$D42,Summary!H$12:H$357)-SUMIF(Summary!$D$359:$D$1296,'Net Summary'!$D42,Summary!H$359:H$1296)</f>
        <v>-399483</v>
      </c>
      <c r="I42" s="76">
        <f>SUMIF(Summary!$D$12:$D$357,'Net Summary'!$D42,Summary!J$12:J$357)-SUMIF(Summary!$D$359:$D$1296,'Net Summary'!$D42,Summary!J$359:J$1296)</f>
        <v>-399483</v>
      </c>
      <c r="J42" s="76">
        <f>SUMIF(Summary!$D$12:$D$357,'Net Summary'!$D42,Summary!K$12:K$357)-SUMIF(Summary!$D$359:$D$1296,'Net Summary'!$D42,Summary!K$359:K$1296)</f>
        <v>17988</v>
      </c>
      <c r="K42" s="76">
        <f>SUMIF(Summary!$D$12:$D$357,'Net Summary'!$D42,Summary!L$12:L$357)-SUMIF(Summary!$D$359:$D$1296,'Net Summary'!$D42,Summary!L$359:L$1296)</f>
        <v>-3489.3</v>
      </c>
      <c r="L42" s="76">
        <f>SUMIF(Summary!$D$12:$D$357,'Net Summary'!$D42,Summary!M$12:M$357)-SUMIF(Summary!$D$359:$D$1296,'Net Summary'!$D42,Summary!M$359:M$1296)</f>
        <v>14498.70000000007</v>
      </c>
      <c r="M42" s="76">
        <f>SUMIF(Summary!$D$12:$D$357,'Net Summary'!$D42,Summary!N$12:N$357)+SUMIF(Summary!$D$359:$D$1296,'Net Summary'!$D42,Summary!N$359:N$1296)</f>
        <v>413981.69999999995</v>
      </c>
      <c r="N42" s="77">
        <f t="shared" si="28"/>
        <v>-3.6293659554974982E-2</v>
      </c>
      <c r="O42" s="76">
        <f>SUMIF(Summary!$D$12:$D$357,'Net Summary'!$D42,Summary!R$12:R$357)-SUMIF(Summary!$D$359:$D$1296,'Net Summary'!$D42,Summary!R$359:R$1296)</f>
        <v>-254866.21333199996</v>
      </c>
      <c r="P42" s="76">
        <f>SUMIF(Summary!$D$12:$D$357,'Net Summary'!$D42,Summary!S$12:S$357)+SUMIF(Summary!$D$359:$D$1296,'Net Summary'!$D42,Summary!S$359:S$1296)</f>
        <v>141127.486668</v>
      </c>
      <c r="Q42" s="78">
        <f>IFERROR((SUMIF(Summary!$D$12:$D$1296,'Net Summary'!D42,Summary!$R$12:$R$1296)+SUMIF(Summary!$D$12:$D$1296,'Net Summary'!D42,Summary!$L$12:$L$1296))/SUMIF(Summary!$D$12:$D$1296,'Net Summary'!D42,Summary!$J$12:$J$1296),1)</f>
        <v>1.0935019233912777</v>
      </c>
      <c r="T42" s="59" t="str">
        <f t="shared" si="3"/>
        <v>HC101</v>
      </c>
    </row>
    <row r="43" spans="1:20" s="58" customFormat="1" x14ac:dyDescent="0.3">
      <c r="A43" s="5"/>
      <c r="B43" s="5"/>
      <c r="C43" s="60"/>
      <c r="D43" s="25" t="s">
        <v>98</v>
      </c>
      <c r="E43" s="60"/>
      <c r="F43" s="60"/>
      <c r="G43" s="60"/>
      <c r="H43" s="76">
        <f>SUMIF(Summary!$D$12:$D$357,'Net Summary'!$D43,Summary!H$12:H$357)-SUMIF(Summary!$D$359:$D$1296,'Net Summary'!$D43,Summary!H$359:H$1296)</f>
        <v>30400</v>
      </c>
      <c r="I43" s="76">
        <f>SUMIF(Summary!$D$12:$D$357,'Net Summary'!$D43,Summary!J$12:J$357)-SUMIF(Summary!$D$359:$D$1296,'Net Summary'!$D43,Summary!J$359:J$1296)</f>
        <v>30400</v>
      </c>
      <c r="J43" s="76">
        <f>SUMIF(Summary!$D$12:$D$357,'Net Summary'!$D43,Summary!K$12:K$357)-SUMIF(Summary!$D$359:$D$1296,'Net Summary'!$D43,Summary!K$359:K$1296)</f>
        <v>89118.090000000011</v>
      </c>
      <c r="K43" s="76">
        <f>SUMIF(Summary!$D$12:$D$357,'Net Summary'!$D43,Summary!L$12:L$357)-SUMIF(Summary!$D$359:$D$1296,'Net Summary'!$D43,Summary!L$359:L$1296)</f>
        <v>-60256</v>
      </c>
      <c r="L43" s="76">
        <f>SUMIF(Summary!$D$12:$D$357,'Net Summary'!$D43,Summary!M$12:M$357)-SUMIF(Summary!$D$359:$D$1296,'Net Summary'!$D43,Summary!M$359:M$1296)</f>
        <v>28862.090000000004</v>
      </c>
      <c r="M43" s="76">
        <f>SUMIF(Summary!$D$12:$D$357,'Net Summary'!$D43,Summary!N$12:N$357)+SUMIF(Summary!$D$359:$D$1296,'Net Summary'!$D43,Summary!N$359:N$1296)</f>
        <v>-1537.9099999999999</v>
      </c>
      <c r="N43" s="77">
        <f t="shared" ref="N43" si="29">IFERROR(L43/I43,1)</f>
        <v>0.94941085526315805</v>
      </c>
      <c r="O43" s="76">
        <f>SUMIF(Summary!$D$12:$D$357,'Net Summary'!$D43,Summary!R$12:R$357)-SUMIF(Summary!$D$359:$D$1296,'Net Summary'!$D43,Summary!R$359:R$1296)</f>
        <v>138949.726666</v>
      </c>
      <c r="P43" s="76">
        <f>SUMIF(Summary!$D$12:$D$357,'Net Summary'!$D43,Summary!S$12:S$357)+SUMIF(Summary!$D$359:$D$1296,'Net Summary'!$D43,Summary!S$359:S$1296)</f>
        <v>48293.726666000002</v>
      </c>
      <c r="Q43" s="78">
        <f>IFERROR((SUMIF(Summary!$D$12:$D$1296,'Net Summary'!D43,Summary!$R$12:$R$1296)+SUMIF(Summary!$D$12:$D$1296,'Net Summary'!D43,Summary!$L$12:$L$1296))/SUMIF(Summary!$D$12:$D$1296,'Net Summary'!D43,Summary!$J$12:$J$1296),1)</f>
        <v>1.0337344797089947</v>
      </c>
      <c r="T43" s="59" t="str">
        <f t="shared" si="3"/>
        <v>HX101</v>
      </c>
    </row>
    <row r="44" spans="1:20" x14ac:dyDescent="0.3">
      <c r="A44" s="4" t="s">
        <v>2</v>
      </c>
      <c r="B44" s="4" t="s">
        <v>2</v>
      </c>
      <c r="C44" s="60"/>
      <c r="D44" s="4" t="s">
        <v>36</v>
      </c>
      <c r="E44" s="60"/>
      <c r="F44" s="60"/>
      <c r="G44" s="60"/>
      <c r="H44" s="76">
        <f>SUMIF(Summary!$D$12:$D$357,'Net Summary'!$D44,Summary!H$12:H$357)-SUMIF(Summary!$D$359:$D$1296,'Net Summary'!$D44,Summary!H$359:H$1296)</f>
        <v>-993522</v>
      </c>
      <c r="I44" s="76">
        <f>SUMIF(Summary!$D$12:$D$357,'Net Summary'!$D44,Summary!J$12:J$357)-SUMIF(Summary!$D$359:$D$1296,'Net Summary'!$D44,Summary!J$359:J$1296)</f>
        <v>-993522</v>
      </c>
      <c r="J44" s="76">
        <f>SUMIF(Summary!$D$12:$D$357,'Net Summary'!$D44,Summary!K$12:K$357)-SUMIF(Summary!$D$359:$D$1296,'Net Summary'!$D44,Summary!K$359:K$1296)</f>
        <v>1323811.3500000001</v>
      </c>
      <c r="K44" s="76">
        <f>SUMIF(Summary!$D$12:$D$357,'Net Summary'!$D44,Summary!L$12:L$357)-SUMIF(Summary!$D$359:$D$1296,'Net Summary'!$D44,Summary!L$359:L$1296)</f>
        <v>-206841.77</v>
      </c>
      <c r="L44" s="76">
        <f>SUMIF(Summary!$D$12:$D$357,'Net Summary'!$D44,Summary!M$12:M$357)-SUMIF(Summary!$D$359:$D$1296,'Net Summary'!$D44,Summary!M$359:M$1296)</f>
        <v>1116969.58</v>
      </c>
      <c r="M44" s="76">
        <f>SUMIF(Summary!$D$12:$D$357,'Net Summary'!$D44,Summary!N$12:N$357)+SUMIF(Summary!$D$359:$D$1296,'Net Summary'!$D44,Summary!N$359:N$1296)</f>
        <v>2110491.58</v>
      </c>
      <c r="N44" s="77">
        <f t="shared" si="28"/>
        <v>-1.1242524876147686</v>
      </c>
      <c r="O44" s="76">
        <f>SUMIF(Summary!$D$12:$D$357,'Net Summary'!$D44,Summary!R$12:R$357)-SUMIF(Summary!$D$359:$D$1296,'Net Summary'!$D44,Summary!R$359:R$1296)</f>
        <v>146442.05335099995</v>
      </c>
      <c r="P44" s="76">
        <f>SUMIF(Summary!$D$12:$D$357,'Net Summary'!$D44,Summary!S$12:S$357)+SUMIF(Summary!$D$359:$D$1296,'Net Summary'!$D44,Summary!S$359:S$1296)</f>
        <v>933122.28335099993</v>
      </c>
      <c r="Q44" s="78">
        <f>IFERROR((SUMIF(Summary!$D$12:$D$1296,'Net Summary'!D44,Summary!$R$12:$R$1296)+SUMIF(Summary!$D$12:$D$1296,'Net Summary'!D44,Summary!$L$12:$L$1296))/SUMIF(Summary!$D$12:$D$1296,'Net Summary'!D44,Summary!$J$12:$J$1296),1)</f>
        <v>0.96936060617208952</v>
      </c>
      <c r="T44" s="59" t="str">
        <f t="shared" si="3"/>
        <v>TO120</v>
      </c>
    </row>
    <row r="45" spans="1:20" x14ac:dyDescent="0.3">
      <c r="A45" s="4" t="s">
        <v>2</v>
      </c>
      <c r="B45" s="4" t="s">
        <v>2</v>
      </c>
      <c r="C45" s="60"/>
      <c r="D45" s="4" t="s">
        <v>37</v>
      </c>
      <c r="E45" s="60"/>
      <c r="F45" s="60"/>
      <c r="G45" s="60"/>
      <c r="H45" s="76">
        <f>SUMIF(Summary!$D$12:$D$357,'Net Summary'!$D45,Summary!H$12:H$357)-SUMIF(Summary!$D$359:$D$1296,'Net Summary'!$D45,Summary!H$359:H$1296)</f>
        <v>81621</v>
      </c>
      <c r="I45" s="76">
        <f>SUMIF(Summary!$D$12:$D$357,'Net Summary'!$D45,Summary!J$12:J$357)-SUMIF(Summary!$D$359:$D$1296,'Net Summary'!$D45,Summary!J$359:J$1296)</f>
        <v>81621</v>
      </c>
      <c r="J45" s="76">
        <f>SUMIF(Summary!$D$12:$D$357,'Net Summary'!$D45,Summary!K$12:K$357)-SUMIF(Summary!$D$359:$D$1296,'Net Summary'!$D45,Summary!K$359:K$1296)</f>
        <v>89165.88</v>
      </c>
      <c r="K45" s="76">
        <f>SUMIF(Summary!$D$12:$D$357,'Net Summary'!$D45,Summary!L$12:L$357)-SUMIF(Summary!$D$359:$D$1296,'Net Summary'!$D45,Summary!L$359:L$1296)</f>
        <v>0</v>
      </c>
      <c r="L45" s="76">
        <f>SUMIF(Summary!$D$12:$D$357,'Net Summary'!$D45,Summary!M$12:M$357)-SUMIF(Summary!$D$359:$D$1296,'Net Summary'!$D45,Summary!M$359:M$1296)</f>
        <v>89165.88</v>
      </c>
      <c r="M45" s="76">
        <f>SUMIF(Summary!$D$12:$D$357,'Net Summary'!$D45,Summary!N$12:N$357)+SUMIF(Summary!$D$359:$D$1296,'Net Summary'!$D45,Summary!N$359:N$1296)</f>
        <v>7544.8799999999974</v>
      </c>
      <c r="N45" s="77">
        <f t="shared" si="28"/>
        <v>1.0924379755210056</v>
      </c>
      <c r="O45" s="76">
        <f>SUMIF(Summary!$D$12:$D$357,'Net Summary'!$D45,Summary!R$12:R$357)-SUMIF(Summary!$D$359:$D$1296,'Net Summary'!$D45,Summary!R$359:R$1296)</f>
        <v>135039.15</v>
      </c>
      <c r="P45" s="76">
        <f>SUMIF(Summary!$D$12:$D$357,'Net Summary'!$D45,Summary!S$12:S$357)+SUMIF(Summary!$D$359:$D$1296,'Net Summary'!$D45,Summary!S$359:S$1296)</f>
        <v>53418.149999999994</v>
      </c>
      <c r="Q45" s="78">
        <f>IFERROR((SUMIF(Summary!$D$12:$D$1296,'Net Summary'!D45,Summary!$R$12:$R$1296)+SUMIF(Summary!$D$12:$D$1296,'Net Summary'!D45,Summary!$L$12:$L$1296))/SUMIF(Summary!$D$12:$D$1296,'Net Summary'!D45,Summary!$J$12:$J$1296),1)</f>
        <v>0.84377463817493459</v>
      </c>
      <c r="T45" s="59" t="str">
        <f t="shared" si="3"/>
        <v>TX001</v>
      </c>
    </row>
    <row r="46" spans="1:20" ht="14.4" customHeight="1" x14ac:dyDescent="0.3">
      <c r="A46" s="4"/>
      <c r="B46" s="4"/>
      <c r="C46" s="60"/>
      <c r="D46" s="4" t="s">
        <v>38</v>
      </c>
      <c r="H46" s="76">
        <f>SUMIF(Summary!$D$12:$D$357,'Net Summary'!$D46,Summary!H$12:H$357)-SUMIF(Summary!$D$359:$D$1296,'Net Summary'!$D46,Summary!H$359:H$1296)</f>
        <v>0</v>
      </c>
      <c r="I46" s="76">
        <f>SUMIF(Summary!$D$12:$D$357,'Net Summary'!$D46,Summary!J$12:J$357)-SUMIF(Summary!$D$359:$D$1296,'Net Summary'!$D46,Summary!J$359:J$1296)</f>
        <v>0</v>
      </c>
      <c r="J46" s="76">
        <f>SUMIF(Summary!$D$12:$D$357,'Net Summary'!$D46,Summary!K$12:K$357)-SUMIF(Summary!$D$359:$D$1296,'Net Summary'!$D46,Summary!K$359:K$1296)</f>
        <v>2044.19</v>
      </c>
      <c r="K46" s="76">
        <f>SUMIF(Summary!$D$12:$D$357,'Net Summary'!$D46,Summary!L$12:L$357)-SUMIF(Summary!$D$359:$D$1296,'Net Summary'!$D46,Summary!L$359:L$1296)</f>
        <v>0</v>
      </c>
      <c r="L46" s="76">
        <f>SUMIF(Summary!$D$12:$D$357,'Net Summary'!$D46,Summary!M$12:M$357)-SUMIF(Summary!$D$359:$D$1296,'Net Summary'!$D46,Summary!M$359:M$1296)</f>
        <v>2044.19</v>
      </c>
      <c r="M46" s="76">
        <f>SUMIF(Summary!$D$12:$D$357,'Net Summary'!$D46,Summary!N$12:N$357)+SUMIF(Summary!$D$359:$D$1296,'Net Summary'!$D46,Summary!N$359:N$1296)</f>
        <v>2044.19</v>
      </c>
      <c r="N46" s="77">
        <f t="shared" si="28"/>
        <v>1</v>
      </c>
      <c r="O46" s="76">
        <f>SUMIF(Summary!$D$12:$D$357,'Net Summary'!$D46,Summary!R$12:R$357)-SUMIF(Summary!$D$359:$D$1296,'Net Summary'!$D46,Summary!R$359:R$1296)</f>
        <v>3991.96</v>
      </c>
      <c r="P46" s="76">
        <f>SUMIF(Summary!$D$12:$D$357,'Net Summary'!$D46,Summary!S$12:S$357)+SUMIF(Summary!$D$359:$D$1296,'Net Summary'!$D46,Summary!S$359:S$1296)</f>
        <v>3991.96</v>
      </c>
      <c r="Q46" s="78">
        <f>IFERROR((SUMIF(Summary!$D$12:$D$1296,'Net Summary'!D46,Summary!$R$12:$R$1296)+SUMIF(Summary!$D$12:$D$1296,'Net Summary'!D46,Summary!$L$12:$L$1296))/SUMIF(Summary!$D$12:$D$1296,'Net Summary'!D46,Summary!$J$12:$J$1296),1)</f>
        <v>1</v>
      </c>
      <c r="T46" s="59" t="str">
        <f t="shared" si="3"/>
        <v>TX005</v>
      </c>
    </row>
    <row r="47" spans="1:20" ht="14.4" customHeight="1" x14ac:dyDescent="0.3">
      <c r="A47" s="4"/>
      <c r="B47" s="4"/>
      <c r="C47" s="60"/>
      <c r="D47" s="4" t="s">
        <v>39</v>
      </c>
      <c r="H47" s="76">
        <f>SUMIF(Summary!$D$12:$D$357,'Net Summary'!$D47,Summary!H$12:H$357)-SUMIF(Summary!$D$359:$D$1296,'Net Summary'!$D47,Summary!H$359:H$1296)</f>
        <v>0</v>
      </c>
      <c r="I47" s="76">
        <f>SUMIF(Summary!$D$12:$D$357,'Net Summary'!$D47,Summary!J$12:J$357)-SUMIF(Summary!$D$359:$D$1296,'Net Summary'!$D47,Summary!J$359:J$1296)</f>
        <v>0</v>
      </c>
      <c r="J47" s="76">
        <f>SUMIF(Summary!$D$12:$D$357,'Net Summary'!$D47,Summary!K$12:K$357)-SUMIF(Summary!$D$359:$D$1296,'Net Summary'!$D47,Summary!K$359:K$1296)</f>
        <v>0</v>
      </c>
      <c r="K47" s="76">
        <f>SUMIF(Summary!$D$12:$D$357,'Net Summary'!$D47,Summary!L$12:L$357)-SUMIF(Summary!$D$359:$D$1296,'Net Summary'!$D47,Summary!L$359:L$1296)</f>
        <v>0</v>
      </c>
      <c r="L47" s="76">
        <f>SUMIF(Summary!$D$12:$D$357,'Net Summary'!$D47,Summary!M$12:M$357)-SUMIF(Summary!$D$359:$D$1296,'Net Summary'!$D47,Summary!M$359:M$1296)</f>
        <v>0</v>
      </c>
      <c r="M47" s="76">
        <f>SUMIF(Summary!$D$12:$D$357,'Net Summary'!$D47,Summary!N$12:N$357)+SUMIF(Summary!$D$359:$D$1296,'Net Summary'!$D47,Summary!N$359:N$1296)</f>
        <v>0</v>
      </c>
      <c r="N47" s="77">
        <f t="shared" si="28"/>
        <v>1</v>
      </c>
      <c r="O47" s="76">
        <f>SUMIF(Summary!$D$12:$D$357,'Net Summary'!$D47,Summary!R$12:R$357)-SUMIF(Summary!$D$359:$D$1296,'Net Summary'!$D47,Summary!R$359:R$1296)</f>
        <v>0</v>
      </c>
      <c r="P47" s="76">
        <f>SUMIF(Summary!$D$12:$D$357,'Net Summary'!$D47,Summary!S$12:S$357)+SUMIF(Summary!$D$359:$D$1296,'Net Summary'!$D47,Summary!S$359:S$1296)</f>
        <v>0</v>
      </c>
      <c r="Q47" s="78">
        <f>IFERROR((SUMIF(Summary!$D$12:$D$1296,'Net Summary'!D47,Summary!$R$12:$R$1296)+SUMIF(Summary!$D$12:$D$1296,'Net Summary'!D47,Summary!$L$12:$L$1296))/SUMIF(Summary!$D$12:$D$1296,'Net Summary'!D47,Summary!$J$12:$J$1296),1)</f>
        <v>1</v>
      </c>
      <c r="T47" s="59" t="str">
        <f t="shared" si="3"/>
        <v>TX108</v>
      </c>
    </row>
    <row r="48" spans="1:20" x14ac:dyDescent="0.3">
      <c r="A48" s="5" t="s">
        <v>2</v>
      </c>
      <c r="B48" s="5" t="s">
        <v>2</v>
      </c>
      <c r="C48" s="67" t="s">
        <v>66</v>
      </c>
      <c r="D48" s="67"/>
      <c r="E48" s="67"/>
      <c r="F48" s="67"/>
      <c r="G48" s="67"/>
      <c r="H48" s="74">
        <f t="shared" ref="H48:M48" si="30">SUM(H49:H50)</f>
        <v>0</v>
      </c>
      <c r="I48" s="74">
        <f t="shared" si="30"/>
        <v>0</v>
      </c>
      <c r="J48" s="74">
        <f t="shared" si="30"/>
        <v>336780.04</v>
      </c>
      <c r="K48" s="74">
        <f t="shared" si="30"/>
        <v>-89397.92</v>
      </c>
      <c r="L48" s="74">
        <f t="shared" si="30"/>
        <v>247382.12</v>
      </c>
      <c r="M48" s="74">
        <f t="shared" si="30"/>
        <v>247382.12000000005</v>
      </c>
      <c r="N48" s="7">
        <f>IFERROR(L48/I48,1)</f>
        <v>1</v>
      </c>
      <c r="O48" s="74">
        <f>SUM(O49:O50)</f>
        <v>315141.40666799998</v>
      </c>
      <c r="P48" s="74">
        <f>SUM(P49:P50)</f>
        <v>225743.48666799997</v>
      </c>
      <c r="Q48" s="75">
        <f>IFERROR((SUMIF(Summary!$C$12:$C$1162,'Net Summary'!C48,Summary!$R$12:$R$1162)+SUMIF(Summary!$C$12:$C$1162,'Net Summary'!C48,Summary!$L$12:$L$1162))/SUMIF(Summary!$C$12:$C$1162,'Net Summary'!C48,Summary!$J$12:$J$1162),1)</f>
        <v>0.8971966942377837</v>
      </c>
      <c r="T48" s="59" t="str">
        <f t="shared" si="3"/>
        <v/>
      </c>
    </row>
    <row r="49" spans="1:20" x14ac:dyDescent="0.3">
      <c r="A49" s="4" t="s">
        <v>2</v>
      </c>
      <c r="B49" s="4" t="s">
        <v>2</v>
      </c>
      <c r="C49" s="60"/>
      <c r="D49" s="4" t="s">
        <v>67</v>
      </c>
      <c r="E49" s="60"/>
      <c r="F49" s="60"/>
      <c r="G49" s="60"/>
      <c r="H49" s="76">
        <f>SUMIF(Summary!$D$12:$D$357,'Net Summary'!$D49,Summary!H$12:H$357)-SUMIF(Summary!$D$359:$D$1296,'Net Summary'!$D49,Summary!H$359:H$1296)</f>
        <v>0</v>
      </c>
      <c r="I49" s="76">
        <f>SUMIF(Summary!$D$12:$D$357,'Net Summary'!$D49,Summary!J$12:J$357)-SUMIF(Summary!$D$359:$D$1296,'Net Summary'!$D49,Summary!J$359:J$1296)</f>
        <v>0</v>
      </c>
      <c r="J49" s="76">
        <f>SUMIF(Summary!$D$12:$D$357,'Net Summary'!$D49,Summary!K$12:K$357)-SUMIF(Summary!$D$359:$D$1296,'Net Summary'!$D49,Summary!K$359:K$1296)</f>
        <v>-15650.31</v>
      </c>
      <c r="K49" s="76">
        <f>SUMIF(Summary!$D$12:$D$357,'Net Summary'!$D49,Summary!L$12:L$357)-SUMIF(Summary!$D$359:$D$1296,'Net Summary'!$D49,Summary!L$359:L$1296)</f>
        <v>-44400</v>
      </c>
      <c r="L49" s="76">
        <f>SUMIF(Summary!$D$12:$D$357,'Net Summary'!$D49,Summary!M$12:M$357)-SUMIF(Summary!$D$359:$D$1296,'Net Summary'!$D49,Summary!M$359:M$1296)</f>
        <v>-60050.310000000005</v>
      </c>
      <c r="M49" s="76">
        <f>SUMIF(Summary!$D$12:$D$357,'Net Summary'!$D49,Summary!N$12:N$357)+SUMIF(Summary!$D$359:$D$1296,'Net Summary'!$D49,Summary!N$359:N$1296)</f>
        <v>-60050.31</v>
      </c>
      <c r="N49" s="77">
        <f t="shared" ref="N49:N50" si="31">IFERROR(L49/I49,1)</f>
        <v>1</v>
      </c>
      <c r="O49" s="76">
        <f>SUMIF(Summary!$D$12:$D$357,'Net Summary'!$D49,Summary!R$12:R$357)-SUMIF(Summary!$D$359:$D$1296,'Net Summary'!$D49,Summary!R$359:R$1296)</f>
        <v>62774.180000000008</v>
      </c>
      <c r="P49" s="76">
        <f>SUMIF(Summary!$D$12:$D$357,'Net Summary'!$D49,Summary!S$12:S$357)+SUMIF(Summary!$D$359:$D$1296,'Net Summary'!$D49,Summary!S$359:S$1296)</f>
        <v>18374.18</v>
      </c>
      <c r="Q49" s="78">
        <f>IFERROR((SUMIF(Summary!$D$12:$D$1296,'Net Summary'!D49,Summary!$R$12:$R$1296)+SUMIF(Summary!$D$12:$D$1296,'Net Summary'!D49,Summary!$L$12:$L$1296))/SUMIF(Summary!$D$12:$D$1296,'Net Summary'!D49,Summary!$J$12:$J$1296),1)</f>
        <v>1.6446265040889807</v>
      </c>
      <c r="T49" s="59" t="str">
        <f t="shared" si="3"/>
        <v>TS001</v>
      </c>
    </row>
    <row r="50" spans="1:20" x14ac:dyDescent="0.3">
      <c r="A50" s="4" t="s">
        <v>2</v>
      </c>
      <c r="B50" s="4" t="s">
        <v>2</v>
      </c>
      <c r="C50" s="60"/>
      <c r="D50" s="4" t="s">
        <v>68</v>
      </c>
      <c r="E50" s="60"/>
      <c r="F50" s="60"/>
      <c r="G50" s="60"/>
      <c r="H50" s="76">
        <f>SUMIF(Summary!$D$12:$D$357,'Net Summary'!$D50,Summary!H$12:H$357)-SUMIF(Summary!$D$359:$D$1296,'Net Summary'!$D50,Summary!H$359:H$1296)</f>
        <v>0</v>
      </c>
      <c r="I50" s="76">
        <f>SUMIF(Summary!$D$12:$D$357,'Net Summary'!$D50,Summary!J$12:J$357)-SUMIF(Summary!$D$359:$D$1296,'Net Summary'!$D50,Summary!J$359:J$1296)</f>
        <v>0</v>
      </c>
      <c r="J50" s="76">
        <f>SUMIF(Summary!$D$12:$D$357,'Net Summary'!$D50,Summary!K$12:K$357)-SUMIF(Summary!$D$359:$D$1296,'Net Summary'!$D50,Summary!K$359:K$1296)</f>
        <v>352430.35</v>
      </c>
      <c r="K50" s="76">
        <f>SUMIF(Summary!$D$12:$D$357,'Net Summary'!$D50,Summary!L$12:L$357)-SUMIF(Summary!$D$359:$D$1296,'Net Summary'!$D50,Summary!L$359:L$1296)</f>
        <v>-44997.919999999998</v>
      </c>
      <c r="L50" s="76">
        <f>SUMIF(Summary!$D$12:$D$357,'Net Summary'!$D50,Summary!M$12:M$357)-SUMIF(Summary!$D$359:$D$1296,'Net Summary'!$D50,Summary!M$359:M$1296)</f>
        <v>307432.43</v>
      </c>
      <c r="M50" s="76">
        <f>SUMIF(Summary!$D$12:$D$357,'Net Summary'!$D50,Summary!N$12:N$357)+SUMIF(Summary!$D$359:$D$1296,'Net Summary'!$D50,Summary!N$359:N$1296)</f>
        <v>307432.43000000005</v>
      </c>
      <c r="N50" s="77">
        <f t="shared" si="31"/>
        <v>1</v>
      </c>
      <c r="O50" s="76">
        <f>SUMIF(Summary!$D$12:$D$357,'Net Summary'!$D50,Summary!R$12:R$357)-SUMIF(Summary!$D$359:$D$1296,'Net Summary'!$D50,Summary!R$359:R$1296)</f>
        <v>252367.22666799999</v>
      </c>
      <c r="P50" s="76">
        <f>SUMIF(Summary!$D$12:$D$357,'Net Summary'!$D50,Summary!S$12:S$357)+SUMIF(Summary!$D$359:$D$1296,'Net Summary'!$D50,Summary!S$359:S$1296)</f>
        <v>207369.30666799998</v>
      </c>
      <c r="Q50" s="78">
        <f>IFERROR((SUMIF(Summary!$D$12:$D$1296,'Net Summary'!D50,Summary!$R$12:$R$1296)+SUMIF(Summary!$D$12:$D$1296,'Net Summary'!D50,Summary!$L$12:$L$1296))/SUMIF(Summary!$D$12:$D$1296,'Net Summary'!D50,Summary!$J$12:$J$1296),1)</f>
        <v>0.72308475748090817</v>
      </c>
      <c r="T50" s="59" t="str">
        <f t="shared" si="3"/>
        <v>TS003</v>
      </c>
    </row>
    <row r="51" spans="1:20" x14ac:dyDescent="0.3">
      <c r="A51" s="5" t="s">
        <v>2</v>
      </c>
      <c r="B51" s="5" t="s">
        <v>2</v>
      </c>
      <c r="C51" s="67" t="s">
        <v>62</v>
      </c>
      <c r="D51" s="67"/>
      <c r="E51" s="67"/>
      <c r="F51" s="67"/>
      <c r="G51" s="67"/>
      <c r="H51" s="74">
        <f t="shared" ref="H51:M51" si="32">SUM(H52:H54)</f>
        <v>28991</v>
      </c>
      <c r="I51" s="74">
        <f t="shared" si="32"/>
        <v>28991</v>
      </c>
      <c r="J51" s="74">
        <f t="shared" si="32"/>
        <v>71134.160000000018</v>
      </c>
      <c r="K51" s="74">
        <f t="shared" si="32"/>
        <v>-13524.03</v>
      </c>
      <c r="L51" s="74">
        <f t="shared" si="32"/>
        <v>57610.130000000019</v>
      </c>
      <c r="M51" s="74">
        <f t="shared" si="32"/>
        <v>28619.130000000012</v>
      </c>
      <c r="N51" s="7">
        <f>IFERROR(L51/I51,1)</f>
        <v>1.9871729157324693</v>
      </c>
      <c r="O51" s="74">
        <f>SUM(O52:O54)</f>
        <v>97904.683332999994</v>
      </c>
      <c r="P51" s="74">
        <f>SUM(P52:P54)</f>
        <v>55389.653333000002</v>
      </c>
      <c r="Q51" s="75">
        <f>IFERROR((SUMIF(Summary!$C$12:$C$1162,'Net Summary'!C51,Summary!$R$12:$R$1162)+SUMIF(Summary!$C$12:$C$1162,'Net Summary'!C51,Summary!$L$12:$L$1162))/SUMIF(Summary!$C$12:$C$1162,'Net Summary'!C51,Summary!$J$12:$J$1162),1)</f>
        <v>1.0561313699554147</v>
      </c>
      <c r="T51" s="59" t="str">
        <f t="shared" si="3"/>
        <v/>
      </c>
    </row>
    <row r="52" spans="1:20" x14ac:dyDescent="0.3">
      <c r="A52" s="4" t="s">
        <v>2</v>
      </c>
      <c r="B52" s="4" t="s">
        <v>2</v>
      </c>
      <c r="C52" s="60"/>
      <c r="D52" s="4" t="s">
        <v>63</v>
      </c>
      <c r="E52" s="60"/>
      <c r="F52" s="60"/>
      <c r="G52" s="60"/>
      <c r="H52" s="76">
        <f>SUMIF(Summary!$D$12:$D$357,'Net Summary'!$D52,Summary!H$12:H$357)-SUMIF(Summary!$D$359:$D$1296,'Net Summary'!$D52,Summary!H$359:H$1296)</f>
        <v>28991</v>
      </c>
      <c r="I52" s="76">
        <f>SUMIF(Summary!$D$12:$D$357,'Net Summary'!$D52,Summary!J$12:J$357)-SUMIF(Summary!$D$359:$D$1296,'Net Summary'!$D52,Summary!J$359:J$1296)</f>
        <v>28991</v>
      </c>
      <c r="J52" s="76">
        <f>SUMIF(Summary!$D$12:$D$357,'Net Summary'!$D52,Summary!K$12:K$357)-SUMIF(Summary!$D$359:$D$1296,'Net Summary'!$D52,Summary!K$359:K$1296)</f>
        <v>2853.3300000000163</v>
      </c>
      <c r="K52" s="76">
        <f>SUMIF(Summary!$D$12:$D$357,'Net Summary'!$D52,Summary!L$12:L$357)-SUMIF(Summary!$D$359:$D$1296,'Net Summary'!$D52,Summary!L$359:L$1296)</f>
        <v>-12750</v>
      </c>
      <c r="L52" s="76">
        <f>SUMIF(Summary!$D$12:$D$357,'Net Summary'!$D52,Summary!M$12:M$357)-SUMIF(Summary!$D$359:$D$1296,'Net Summary'!$D52,Summary!M$359:M$1296)</f>
        <v>-9896.6699999999837</v>
      </c>
      <c r="M52" s="76">
        <f>SUMIF(Summary!$D$12:$D$357,'Net Summary'!$D52,Summary!N$12:N$357)+SUMIF(Summary!$D$359:$D$1296,'Net Summary'!$D52,Summary!N$359:N$1296)</f>
        <v>-38887.669999999984</v>
      </c>
      <c r="N52" s="77">
        <f t="shared" ref="N52:N54" si="33">IFERROR(L52/I52,1)</f>
        <v>-0.34137042530440426</v>
      </c>
      <c r="O52" s="76">
        <f>SUMIF(Summary!$D$12:$D$357,'Net Summary'!$D52,Summary!R$12:R$357)-SUMIF(Summary!$D$359:$D$1296,'Net Summary'!$D52,Summary!R$359:R$1296)</f>
        <v>53740.703332999954</v>
      </c>
      <c r="P52" s="76">
        <f>SUMIF(Summary!$D$12:$D$357,'Net Summary'!$D52,Summary!S$12:S$357)+SUMIF(Summary!$D$359:$D$1296,'Net Summary'!$D52,Summary!S$359:S$1296)</f>
        <v>11999.703332999999</v>
      </c>
      <c r="Q52" s="78">
        <f>IFERROR((SUMIF(Summary!$D$12:$D$1296,'Net Summary'!D52,Summary!$R$12:$R$1296)+SUMIF(Summary!$D$12:$D$1296,'Net Summary'!D52,Summary!$L$12:$L$1296))/SUMIF(Summary!$D$12:$D$1296,'Net Summary'!D52,Summary!$J$12:$J$1296),1)</f>
        <v>1.0082883509496205</v>
      </c>
      <c r="T52" s="59" t="str">
        <f t="shared" si="3"/>
        <v>TP004</v>
      </c>
    </row>
    <row r="53" spans="1:20" x14ac:dyDescent="0.3">
      <c r="A53" s="4" t="s">
        <v>2</v>
      </c>
      <c r="B53" s="4" t="s">
        <v>2</v>
      </c>
      <c r="C53" s="60"/>
      <c r="D53" s="4" t="s">
        <v>64</v>
      </c>
      <c r="E53" s="60"/>
      <c r="F53" s="60"/>
      <c r="G53" s="60"/>
      <c r="H53" s="76">
        <f>SUMIF(Summary!$D$12:$D$357,'Net Summary'!$D53,Summary!H$12:H$357)-SUMIF(Summary!$D$359:$D$1296,'Net Summary'!$D53,Summary!H$359:H$1296)</f>
        <v>0</v>
      </c>
      <c r="I53" s="76">
        <f>SUMIF(Summary!$D$12:$D$357,'Net Summary'!$D53,Summary!J$12:J$357)-SUMIF(Summary!$D$359:$D$1296,'Net Summary'!$D53,Summary!J$359:J$1296)</f>
        <v>0</v>
      </c>
      <c r="J53" s="76">
        <f>SUMIF(Summary!$D$12:$D$357,'Net Summary'!$D53,Summary!K$12:K$357)-SUMIF(Summary!$D$359:$D$1296,'Net Summary'!$D53,Summary!K$359:K$1296)</f>
        <v>23845.86</v>
      </c>
      <c r="K53" s="76">
        <f>SUMIF(Summary!$D$12:$D$357,'Net Summary'!$D53,Summary!L$12:L$357)-SUMIF(Summary!$D$359:$D$1296,'Net Summary'!$D53,Summary!L$359:L$1296)</f>
        <v>0</v>
      </c>
      <c r="L53" s="76">
        <f>SUMIF(Summary!$D$12:$D$357,'Net Summary'!$D53,Summary!M$12:M$357)-SUMIF(Summary!$D$359:$D$1296,'Net Summary'!$D53,Summary!M$359:M$1296)</f>
        <v>23845.86</v>
      </c>
      <c r="M53" s="76">
        <f>SUMIF(Summary!$D$12:$D$357,'Net Summary'!$D53,Summary!N$12:N$357)+SUMIF(Summary!$D$359:$D$1296,'Net Summary'!$D53,Summary!N$359:N$1296)</f>
        <v>23845.859999999993</v>
      </c>
      <c r="N53" s="77">
        <f t="shared" si="33"/>
        <v>1</v>
      </c>
      <c r="O53" s="76">
        <f>SUMIF(Summary!$D$12:$D$357,'Net Summary'!$D53,Summary!R$12:R$357)-SUMIF(Summary!$D$359:$D$1296,'Net Summary'!$D53,Summary!R$359:R$1296)</f>
        <v>0.27000000001862645</v>
      </c>
      <c r="P53" s="76">
        <f>SUMIF(Summary!$D$12:$D$357,'Net Summary'!$D53,Summary!S$12:S$357)+SUMIF(Summary!$D$359:$D$1296,'Net Summary'!$D53,Summary!S$359:S$1296)</f>
        <v>0.27</v>
      </c>
      <c r="Q53" s="78">
        <f>IFERROR((SUMIF(Summary!$D$12:$D$1296,'Net Summary'!D53,Summary!$R$12:$R$1296)+SUMIF(Summary!$D$12:$D$1296,'Net Summary'!D53,Summary!$L$12:$L$1296))/SUMIF(Summary!$D$12:$D$1296,'Net Summary'!D53,Summary!$J$12:$J$1296),1)</f>
        <v>1.0000006635419985</v>
      </c>
      <c r="T53" s="59" t="str">
        <f t="shared" si="3"/>
        <v>TP060</v>
      </c>
    </row>
    <row r="54" spans="1:20" x14ac:dyDescent="0.3">
      <c r="A54" s="4" t="s">
        <v>2</v>
      </c>
      <c r="B54" s="4" t="s">
        <v>2</v>
      </c>
      <c r="C54" s="60"/>
      <c r="D54" s="4" t="s">
        <v>65</v>
      </c>
      <c r="E54" s="60"/>
      <c r="F54" s="60"/>
      <c r="G54" s="60"/>
      <c r="H54" s="76">
        <f>SUMIF(Summary!$D$12:$D$357,'Net Summary'!$D54,Summary!H$12:H$357)-SUMIF(Summary!$D$359:$D$1296,'Net Summary'!$D54,Summary!H$359:H$1296)</f>
        <v>0</v>
      </c>
      <c r="I54" s="76">
        <f>SUMIF(Summary!$D$12:$D$357,'Net Summary'!$D54,Summary!J$12:J$357)-SUMIF(Summary!$D$359:$D$1296,'Net Summary'!$D54,Summary!J$359:J$1296)</f>
        <v>0</v>
      </c>
      <c r="J54" s="76">
        <f>SUMIF(Summary!$D$12:$D$357,'Net Summary'!$D54,Summary!K$12:K$357)-SUMIF(Summary!$D$359:$D$1296,'Net Summary'!$D54,Summary!K$359:K$1296)</f>
        <v>44434.97</v>
      </c>
      <c r="K54" s="76">
        <f>SUMIF(Summary!$D$12:$D$357,'Net Summary'!$D54,Summary!L$12:L$357)-SUMIF(Summary!$D$359:$D$1296,'Net Summary'!$D54,Summary!L$359:L$1296)</f>
        <v>-774.03</v>
      </c>
      <c r="L54" s="76">
        <f>SUMIF(Summary!$D$12:$D$357,'Net Summary'!$D54,Summary!M$12:M$357)-SUMIF(Summary!$D$359:$D$1296,'Net Summary'!$D54,Summary!M$359:M$1296)</f>
        <v>43660.94</v>
      </c>
      <c r="M54" s="76">
        <f>SUMIF(Summary!$D$12:$D$357,'Net Summary'!$D54,Summary!N$12:N$357)+SUMIF(Summary!$D$359:$D$1296,'Net Summary'!$D54,Summary!N$359:N$1296)</f>
        <v>43660.94</v>
      </c>
      <c r="N54" s="77">
        <f t="shared" si="33"/>
        <v>1</v>
      </c>
      <c r="O54" s="76">
        <f>SUMIF(Summary!$D$12:$D$357,'Net Summary'!$D54,Summary!R$12:R$357)-SUMIF(Summary!$D$359:$D$1296,'Net Summary'!$D54,Summary!R$359:R$1296)</f>
        <v>44163.710000000021</v>
      </c>
      <c r="P54" s="76">
        <f>SUMIF(Summary!$D$12:$D$357,'Net Summary'!$D54,Summary!S$12:S$357)+SUMIF(Summary!$D$359:$D$1296,'Net Summary'!$D54,Summary!S$359:S$1296)</f>
        <v>43389.68</v>
      </c>
      <c r="Q54" s="78">
        <f>IFERROR((SUMIF(Summary!$D$12:$D$1296,'Net Summary'!D54,Summary!$R$12:$R$1296)+SUMIF(Summary!$D$12:$D$1296,'Net Summary'!D54,Summary!$L$12:$L$1296))/SUMIF(Summary!$D$12:$D$1296,'Net Summary'!D54,Summary!$J$12:$J$1296),1)</f>
        <v>1.1331247600148957</v>
      </c>
      <c r="T54" s="59" t="str">
        <f t="shared" si="3"/>
        <v>TV020</v>
      </c>
    </row>
    <row r="55" spans="1:20" x14ac:dyDescent="0.3">
      <c r="A55" s="5" t="s">
        <v>2</v>
      </c>
      <c r="B55" s="5" t="s">
        <v>2</v>
      </c>
      <c r="C55" s="67" t="s">
        <v>69</v>
      </c>
      <c r="D55" s="67"/>
      <c r="E55" s="67"/>
      <c r="F55" s="67"/>
      <c r="G55" s="67"/>
      <c r="H55" s="74">
        <f t="shared" ref="H55:M55" si="34">SUM(H56:H61)</f>
        <v>0</v>
      </c>
      <c r="I55" s="74">
        <f t="shared" si="34"/>
        <v>-416503</v>
      </c>
      <c r="J55" s="74">
        <f t="shared" si="34"/>
        <v>-18354.600000000006</v>
      </c>
      <c r="K55" s="74">
        <f t="shared" si="34"/>
        <v>-15835.27</v>
      </c>
      <c r="L55" s="74">
        <f t="shared" si="34"/>
        <v>-34189.869999999995</v>
      </c>
      <c r="M55" s="74">
        <f t="shared" si="34"/>
        <v>382313.13</v>
      </c>
      <c r="N55" s="7">
        <f>IFERROR(L55/I55,1)</f>
        <v>8.2087932139744482E-2</v>
      </c>
      <c r="O55" s="74">
        <f>SUM(O56:O61)</f>
        <v>149874.24666700006</v>
      </c>
      <c r="P55" s="74">
        <f>SUM(P56:P61)</f>
        <v>550541.97666699998</v>
      </c>
      <c r="Q55" s="75">
        <f>IFERROR((SUMIF(Summary!$C$12:$C$1162,'Net Summary'!C55,Summary!$R$12:$R$1162)+SUMIF(Summary!$C$12:$C$1162,'Net Summary'!C55,Summary!$L$12:$L$1162))/SUMIF(Summary!$C$12:$C$1162,'Net Summary'!C55,Summary!$J$12:$J$1162),1)</f>
        <v>1</v>
      </c>
      <c r="T55" s="59" t="str">
        <f t="shared" si="3"/>
        <v/>
      </c>
    </row>
    <row r="56" spans="1:20" ht="14.4" customHeight="1" x14ac:dyDescent="0.3">
      <c r="A56" s="5"/>
      <c r="B56" s="5"/>
      <c r="C56" s="60"/>
      <c r="D56" s="4" t="s">
        <v>70</v>
      </c>
      <c r="H56" s="76">
        <f>SUMIF(Summary!$D$12:$D$357,'Net Summary'!$D56,Summary!H$12:H$357)-SUMIF(Summary!$D$359:$D$1296,'Net Summary'!$D56,Summary!H$359:H$1296)</f>
        <v>790000</v>
      </c>
      <c r="I56" s="76">
        <f>SUMIF(Summary!$D$12:$D$357,'Net Summary'!$D56,Summary!J$12:J$357)-SUMIF(Summary!$D$359:$D$1296,'Net Summary'!$D56,Summary!J$359:J$1296)</f>
        <v>790000</v>
      </c>
      <c r="J56" s="76">
        <f>SUMIF(Summary!$D$12:$D$357,'Net Summary'!$D56,Summary!K$12:K$357)-SUMIF(Summary!$D$359:$D$1296,'Net Summary'!$D56,Summary!K$359:K$1296)</f>
        <v>119000</v>
      </c>
      <c r="K56" s="76">
        <f>SUMIF(Summary!$D$12:$D$357,'Net Summary'!$D56,Summary!L$12:L$357)-SUMIF(Summary!$D$359:$D$1296,'Net Summary'!$D56,Summary!L$359:L$1296)</f>
        <v>0</v>
      </c>
      <c r="L56" s="76">
        <f>SUMIF(Summary!$D$12:$D$357,'Net Summary'!$D56,Summary!M$12:M$357)-SUMIF(Summary!$D$359:$D$1296,'Net Summary'!$D56,Summary!M$359:M$1296)</f>
        <v>119000</v>
      </c>
      <c r="M56" s="76">
        <f>SUMIF(Summary!$D$12:$D$357,'Net Summary'!$D56,Summary!N$12:N$357)+SUMIF(Summary!$D$359:$D$1296,'Net Summary'!$D56,Summary!N$359:N$1296)</f>
        <v>-671000</v>
      </c>
      <c r="N56" s="77">
        <f t="shared" ref="N56:N61" si="35">IFERROR(L56/I56,1)</f>
        <v>0.15063291139240506</v>
      </c>
      <c r="O56" s="76">
        <v>790000</v>
      </c>
      <c r="P56" s="76">
        <v>0</v>
      </c>
      <c r="Q56" s="78">
        <f>IFERROR((SUMIF(Summary!$D$12:$D$1296,'Net Summary'!D56,Summary!$R$12:$R$1296)+SUMIF(Summary!$D$12:$D$1296,'Net Summary'!D56,Summary!$L$12:$L$1296))/SUMIF(Summary!$D$12:$D$1296,'Net Summary'!D56,Summary!$J$12:$J$1296),1)</f>
        <v>1</v>
      </c>
      <c r="T56" s="59" t="str">
        <f t="shared" si="3"/>
        <v>TU001</v>
      </c>
    </row>
    <row r="57" spans="1:20" x14ac:dyDescent="0.3">
      <c r="A57" s="4" t="s">
        <v>2</v>
      </c>
      <c r="B57" s="4" t="s">
        <v>2</v>
      </c>
      <c r="C57" s="60"/>
      <c r="D57" s="4" t="s">
        <v>77</v>
      </c>
      <c r="E57" s="60"/>
      <c r="F57" s="60"/>
      <c r="G57" s="60"/>
      <c r="H57" s="76">
        <f>SUMIF(Summary!$D$12:$D$357,'Net Summary'!$D57,Summary!H$12:H$357)-SUMIF(Summary!$D$359:$D$1296,'Net Summary'!$D57,Summary!H$359:H$1296)</f>
        <v>-30000</v>
      </c>
      <c r="I57" s="76">
        <f>SUMIF(Summary!$D$12:$D$357,'Net Summary'!$D57,Summary!J$12:J$357)-SUMIF(Summary!$D$359:$D$1296,'Net Summary'!$D57,Summary!J$359:J$1296)</f>
        <v>-30000</v>
      </c>
      <c r="J57" s="76">
        <f>SUMIF(Summary!$D$12:$D$357,'Net Summary'!$D57,Summary!K$12:K$357)-SUMIF(Summary!$D$359:$D$1296,'Net Summary'!$D57,Summary!K$359:K$1296)</f>
        <v>-14000</v>
      </c>
      <c r="K57" s="76">
        <f>SUMIF(Summary!$D$12:$D$357,'Net Summary'!$D57,Summary!L$12:L$357)-SUMIF(Summary!$D$359:$D$1296,'Net Summary'!$D57,Summary!L$359:L$1296)</f>
        <v>0</v>
      </c>
      <c r="L57" s="76">
        <f>SUMIF(Summary!$D$12:$D$357,'Net Summary'!$D57,Summary!M$12:M$357)-SUMIF(Summary!$D$359:$D$1296,'Net Summary'!$D57,Summary!M$359:M$1296)</f>
        <v>-14000</v>
      </c>
      <c r="M57" s="76">
        <f>SUMIF(Summary!$D$12:$D$357,'Net Summary'!$D57,Summary!N$12:N$357)+SUMIF(Summary!$D$359:$D$1296,'Net Summary'!$D57,Summary!N$359:N$1296)</f>
        <v>16000</v>
      </c>
      <c r="N57" s="77">
        <f t="shared" si="35"/>
        <v>0.46666666666666667</v>
      </c>
      <c r="O57" s="76">
        <f>SUMIF(Summary!$D$12:$D$357,'Net Summary'!$D57,Summary!R$12:R$357)-SUMIF(Summary!$D$359:$D$1296,'Net Summary'!$D57,Summary!R$359:R$1296)</f>
        <v>-25500</v>
      </c>
      <c r="P57" s="76">
        <f>SUMIF(Summary!$D$12:$D$357,'Net Summary'!$D57,Summary!S$12:S$357)+SUMIF(Summary!$D$359:$D$1296,'Net Summary'!$D57,Summary!S$359:S$1296)</f>
        <v>4500</v>
      </c>
      <c r="Q57" s="78">
        <f>IFERROR((SUMIF(Summary!$D$12:$D$1296,'Net Summary'!D57,Summary!$R$12:$R$1296)+SUMIF(Summary!$D$12:$D$1296,'Net Summary'!D57,Summary!$L$12:$L$1296))/SUMIF(Summary!$D$12:$D$1296,'Net Summary'!D57,Summary!$J$12:$J$1296),1)</f>
        <v>0.85</v>
      </c>
      <c r="T57" s="59" t="str">
        <f t="shared" si="3"/>
        <v>TU005</v>
      </c>
    </row>
    <row r="58" spans="1:20" x14ac:dyDescent="0.3">
      <c r="A58" s="4" t="s">
        <v>2</v>
      </c>
      <c r="B58" s="4" t="s">
        <v>2</v>
      </c>
      <c r="C58" s="60"/>
      <c r="D58" s="4" t="s">
        <v>78</v>
      </c>
      <c r="E58" s="60"/>
      <c r="F58" s="60"/>
      <c r="G58" s="60"/>
      <c r="H58" s="76">
        <f>SUMIF(Summary!$D$12:$D$357,'Net Summary'!$D58,Summary!H$12:H$357)-SUMIF(Summary!$D$359:$D$1296,'Net Summary'!$D58,Summary!H$359:H$1296)</f>
        <v>-685000</v>
      </c>
      <c r="I58" s="76">
        <f>SUMIF(Summary!$D$12:$D$357,'Net Summary'!$D58,Summary!J$12:J$357)-SUMIF(Summary!$D$359:$D$1296,'Net Summary'!$D58,Summary!J$359:J$1296)</f>
        <v>-824350</v>
      </c>
      <c r="J58" s="76">
        <f>SUMIF(Summary!$D$12:$D$357,'Net Summary'!$D58,Summary!K$12:K$357)-SUMIF(Summary!$D$359:$D$1296,'Net Summary'!$D58,Summary!K$359:K$1296)</f>
        <v>-195245.23</v>
      </c>
      <c r="K58" s="76">
        <f>SUMIF(Summary!$D$12:$D$357,'Net Summary'!$D58,Summary!L$12:L$357)-SUMIF(Summary!$D$359:$D$1296,'Net Summary'!$D58,Summary!L$359:L$1296)</f>
        <v>-15835.27</v>
      </c>
      <c r="L58" s="76">
        <f>SUMIF(Summary!$D$12:$D$357,'Net Summary'!$D58,Summary!M$12:M$357)-SUMIF(Summary!$D$359:$D$1296,'Net Summary'!$D58,Summary!M$359:M$1296)</f>
        <v>-211080.5</v>
      </c>
      <c r="M58" s="76">
        <f>SUMIF(Summary!$D$12:$D$357,'Net Summary'!$D58,Summary!N$12:N$357)+SUMIF(Summary!$D$359:$D$1296,'Net Summary'!$D58,Summary!N$359:N$1296)</f>
        <v>613269.5</v>
      </c>
      <c r="N58" s="77">
        <f t="shared" si="35"/>
        <v>0.25605689330988052</v>
      </c>
      <c r="O58" s="76">
        <f>SUMIF(Summary!$D$12:$D$357,'Net Summary'!$D58,Summary!R$12:R$357)-SUMIF(Summary!$D$359:$D$1296,'Net Summary'!$D58,Summary!R$359:R$1296)</f>
        <v>-594706.46</v>
      </c>
      <c r="P58" s="76">
        <f>SUMIF(Summary!$D$12:$D$357,'Net Summary'!$D58,Summary!S$12:S$357)+SUMIF(Summary!$D$359:$D$1296,'Net Summary'!$D58,Summary!S$359:S$1296)</f>
        <v>213808.27</v>
      </c>
      <c r="Q58" s="78">
        <f>IFERROR((SUMIF(Summary!$D$12:$D$1296,'Net Summary'!D58,Summary!$R$12:$R$1296)+SUMIF(Summary!$D$12:$D$1296,'Net Summary'!D58,Summary!$L$12:$L$1296))/SUMIF(Summary!$D$12:$D$1296,'Net Summary'!D58,Summary!$J$12:$J$1296),1)</f>
        <v>0.74063411172438887</v>
      </c>
      <c r="T58" s="59" t="str">
        <f t="shared" si="3"/>
        <v>TU006</v>
      </c>
    </row>
    <row r="59" spans="1:20" x14ac:dyDescent="0.3">
      <c r="A59" s="4" t="s">
        <v>2</v>
      </c>
      <c r="B59" s="4" t="s">
        <v>2</v>
      </c>
      <c r="C59" s="60"/>
      <c r="D59" s="4" t="s">
        <v>71</v>
      </c>
      <c r="E59" s="60"/>
      <c r="F59" s="60"/>
      <c r="G59" s="60"/>
      <c r="H59" s="76">
        <f>SUMIF(Summary!$D$12:$D$357,'Net Summary'!$D59,Summary!H$12:H$357)-SUMIF(Summary!$D$359:$D$1296,'Net Summary'!$D59,Summary!H$359:H$1296)</f>
        <v>0</v>
      </c>
      <c r="I59" s="76">
        <f>SUMIF(Summary!$D$12:$D$357,'Net Summary'!$D59,Summary!J$12:J$357)-SUMIF(Summary!$D$359:$D$1296,'Net Summary'!$D59,Summary!J$359:J$1296)</f>
        <v>-233890</v>
      </c>
      <c r="J59" s="76">
        <f>SUMIF(Summary!$D$12:$D$357,'Net Summary'!$D59,Summary!K$12:K$357)-SUMIF(Summary!$D$359:$D$1296,'Net Summary'!$D59,Summary!K$359:K$1296)</f>
        <v>83390.63</v>
      </c>
      <c r="K59" s="76">
        <f>SUMIF(Summary!$D$12:$D$357,'Net Summary'!$D59,Summary!L$12:L$357)-SUMIF(Summary!$D$359:$D$1296,'Net Summary'!$D59,Summary!L$359:L$1296)</f>
        <v>0</v>
      </c>
      <c r="L59" s="76">
        <f>SUMIF(Summary!$D$12:$D$357,'Net Summary'!$D59,Summary!M$12:M$357)-SUMIF(Summary!$D$359:$D$1296,'Net Summary'!$D59,Summary!M$359:M$1296)</f>
        <v>83390.63</v>
      </c>
      <c r="M59" s="76">
        <f>SUMIF(Summary!$D$12:$D$357,'Net Summary'!$D59,Summary!N$12:N$357)+SUMIF(Summary!$D$359:$D$1296,'Net Summary'!$D59,Summary!N$359:N$1296)</f>
        <v>317280.63</v>
      </c>
      <c r="N59" s="77">
        <f t="shared" si="35"/>
        <v>-0.35653781692248493</v>
      </c>
      <c r="O59" s="76">
        <f>SUMIF(Summary!$D$12:$D$357,'Net Summary'!$D59,Summary!R$12:R$357)-SUMIF(Summary!$D$359:$D$1296,'Net Summary'!$D59,Summary!R$359:R$1296)</f>
        <v>37914.04</v>
      </c>
      <c r="P59" s="76">
        <f>SUMIF(Summary!$D$12:$D$357,'Net Summary'!$D59,Summary!S$12:S$357)+SUMIF(Summary!$D$359:$D$1296,'Net Summary'!$D59,Summary!S$359:S$1296)</f>
        <v>271804.03999999998</v>
      </c>
      <c r="Q59" s="78">
        <f>IFERROR((SUMIF(Summary!$D$12:$D$1296,'Net Summary'!D59,Summary!$R$12:$R$1296)+SUMIF(Summary!$D$12:$D$1296,'Net Summary'!D59,Summary!$L$12:$L$1296))/SUMIF(Summary!$D$12:$D$1296,'Net Summary'!D59,Summary!$J$12:$J$1296),1)</f>
        <v>0.3735646361981147</v>
      </c>
      <c r="T59" s="59" t="str">
        <f t="shared" si="3"/>
        <v>TU007</v>
      </c>
    </row>
    <row r="60" spans="1:20" x14ac:dyDescent="0.3">
      <c r="A60" s="4" t="s">
        <v>2</v>
      </c>
      <c r="B60" s="4" t="s">
        <v>2</v>
      </c>
      <c r="C60" s="60"/>
      <c r="D60" s="4" t="s">
        <v>79</v>
      </c>
      <c r="E60" s="60"/>
      <c r="F60" s="60"/>
      <c r="G60" s="60"/>
      <c r="H60" s="76">
        <f>SUMIF(Summary!$D$12:$D$357,'Net Summary'!$D60,Summary!H$12:H$357)-SUMIF(Summary!$D$359:$D$1296,'Net Summary'!$D60,Summary!H$359:H$1296)</f>
        <v>-75000</v>
      </c>
      <c r="I60" s="76">
        <f>SUMIF(Summary!$D$12:$D$357,'Net Summary'!$D60,Summary!J$12:J$357)-SUMIF(Summary!$D$359:$D$1296,'Net Summary'!$D60,Summary!J$359:J$1296)</f>
        <v>-118263</v>
      </c>
      <c r="J60" s="76">
        <f>SUMIF(Summary!$D$12:$D$357,'Net Summary'!$D60,Summary!K$12:K$357)-SUMIF(Summary!$D$359:$D$1296,'Net Summary'!$D60,Summary!K$359:K$1296)</f>
        <v>-13500</v>
      </c>
      <c r="K60" s="76">
        <f>SUMIF(Summary!$D$12:$D$357,'Net Summary'!$D60,Summary!L$12:L$357)-SUMIF(Summary!$D$359:$D$1296,'Net Summary'!$D60,Summary!L$359:L$1296)</f>
        <v>0</v>
      </c>
      <c r="L60" s="76">
        <f>SUMIF(Summary!$D$12:$D$357,'Net Summary'!$D60,Summary!M$12:M$357)-SUMIF(Summary!$D$359:$D$1296,'Net Summary'!$D60,Summary!M$359:M$1296)</f>
        <v>-13500</v>
      </c>
      <c r="M60" s="76">
        <f>SUMIF(Summary!$D$12:$D$357,'Net Summary'!$D60,Summary!N$12:N$357)+SUMIF(Summary!$D$359:$D$1296,'Net Summary'!$D60,Summary!N$359:N$1296)</f>
        <v>104763</v>
      </c>
      <c r="N60" s="77">
        <f t="shared" si="35"/>
        <v>0.11415235534359859</v>
      </c>
      <c r="O60" s="76">
        <f>SUMIF(Summary!$D$12:$D$357,'Net Summary'!$D60,Summary!R$12:R$357)-SUMIF(Summary!$D$359:$D$1296,'Net Summary'!$D60,Summary!R$359:R$1296)</f>
        <v>-59833.333333000002</v>
      </c>
      <c r="P60" s="76">
        <f>SUMIF(Summary!$D$12:$D$357,'Net Summary'!$D60,Summary!S$12:S$357)+SUMIF(Summary!$D$359:$D$1296,'Net Summary'!$D60,Summary!S$359:S$1296)</f>
        <v>58429.666666999998</v>
      </c>
      <c r="Q60" s="78">
        <f>IFERROR((SUMIF(Summary!$D$12:$D$1296,'Net Summary'!D60,Summary!$R$12:$R$1296)+SUMIF(Summary!$D$12:$D$1296,'Net Summary'!D60,Summary!$L$12:$L$1296))/SUMIF(Summary!$D$12:$D$1296,'Net Summary'!D60,Summary!$J$12:$J$1296),1)</f>
        <v>0.50593451318671101</v>
      </c>
      <c r="T60" s="59" t="str">
        <f t="shared" si="3"/>
        <v>TU008</v>
      </c>
    </row>
    <row r="61" spans="1:20" x14ac:dyDescent="0.3">
      <c r="A61" s="4" t="s">
        <v>2</v>
      </c>
      <c r="B61" s="4" t="s">
        <v>2</v>
      </c>
      <c r="C61" s="60"/>
      <c r="D61" s="4" t="s">
        <v>72</v>
      </c>
      <c r="E61" s="60"/>
      <c r="F61" s="60"/>
      <c r="G61" s="60"/>
      <c r="H61" s="76">
        <f>SUMIF(Summary!$D$12:$D$357,'Net Summary'!$D61,Summary!H$12:H$357)-SUMIF(Summary!$D$359:$D$1296,'Net Summary'!$D61,Summary!H$359:H$1296)</f>
        <v>0</v>
      </c>
      <c r="I61" s="76">
        <f>SUMIF(Summary!$D$12:$D$357,'Net Summary'!$D61,Summary!J$12:J$357)-SUMIF(Summary!$D$359:$D$1296,'Net Summary'!$D61,Summary!J$359:J$1296)</f>
        <v>0</v>
      </c>
      <c r="J61" s="76">
        <f>SUMIF(Summary!$D$12:$D$357,'Net Summary'!$D61,Summary!K$12:K$357)-SUMIF(Summary!$D$359:$D$1296,'Net Summary'!$D61,Summary!K$359:K$1296)</f>
        <v>2000</v>
      </c>
      <c r="K61" s="76">
        <f>SUMIF(Summary!$D$12:$D$357,'Net Summary'!$D61,Summary!L$12:L$357)-SUMIF(Summary!$D$359:$D$1296,'Net Summary'!$D61,Summary!L$359:L$1296)</f>
        <v>0</v>
      </c>
      <c r="L61" s="76">
        <f>SUMIF(Summary!$D$12:$D$357,'Net Summary'!$D61,Summary!M$12:M$357)-SUMIF(Summary!$D$359:$D$1296,'Net Summary'!$D61,Summary!M$359:M$1296)</f>
        <v>2000</v>
      </c>
      <c r="M61" s="76">
        <f>SUMIF(Summary!$D$12:$D$357,'Net Summary'!$D61,Summary!N$12:N$357)+SUMIF(Summary!$D$359:$D$1296,'Net Summary'!$D61,Summary!N$359:N$1296)</f>
        <v>2000</v>
      </c>
      <c r="N61" s="77">
        <f t="shared" si="35"/>
        <v>1</v>
      </c>
      <c r="O61" s="76">
        <f>SUMIF(Summary!$D$12:$D$357,'Net Summary'!$D61,Summary!R$12:R$357)-SUMIF(Summary!$D$359:$D$1296,'Net Summary'!$D61,Summary!R$359:R$1296)</f>
        <v>2000</v>
      </c>
      <c r="P61" s="76">
        <f>SUMIF(Summary!$D$12:$D$357,'Net Summary'!$D61,Summary!S$12:S$357)+SUMIF(Summary!$D$359:$D$1296,'Net Summary'!$D61,Summary!S$359:S$1296)</f>
        <v>2000</v>
      </c>
      <c r="Q61" s="78">
        <f>IFERROR((SUMIF(Summary!$D$12:$D$1296,'Net Summary'!D61,Summary!$R$12:$R$1296)+SUMIF(Summary!$D$12:$D$1296,'Net Summary'!D61,Summary!$L$12:$L$1296))/SUMIF(Summary!$D$12:$D$1296,'Net Summary'!D61,Summary!$J$12:$J$1296),1)</f>
        <v>0.5</v>
      </c>
      <c r="T61" s="59" t="str">
        <f t="shared" si="3"/>
        <v>TU009</v>
      </c>
    </row>
    <row r="62" spans="1:20" ht="15" thickBot="1" x14ac:dyDescent="0.35">
      <c r="A62" s="64" t="s">
        <v>87</v>
      </c>
      <c r="B62" s="65"/>
      <c r="C62" s="65"/>
      <c r="D62" s="65"/>
      <c r="E62" s="65"/>
      <c r="F62" s="64" t="s">
        <v>2</v>
      </c>
      <c r="G62" s="65"/>
      <c r="H62" s="79">
        <f>H6+H13+H4+H16+H19+H27+H38+H40+H48+H51+H55+H21+H25+H23+H8+H11</f>
        <v>-1739123</v>
      </c>
      <c r="I62" s="79">
        <f>I6+I13+I4+I16+I19+I27+I38+I40+I48+I51+I55+I21+I25+I23+I8+I11</f>
        <v>-23250906</v>
      </c>
      <c r="J62" s="79">
        <f>J6+J13+J4+J16+J19+J27+J38+J40+J48+J51+J55+J21+J25+J23+J8+J11</f>
        <v>26976460.750000004</v>
      </c>
      <c r="K62" s="79">
        <f t="shared" ref="K62:P62" si="36">K6+K13+K4+K16+K19+K27+K38+K40+K48+K51+K55+K21+K25+K23+K8+K11</f>
        <v>-5052465.7999989996</v>
      </c>
      <c r="L62" s="79">
        <f t="shared" si="36"/>
        <v>21923994.950001005</v>
      </c>
      <c r="M62" s="79">
        <f t="shared" si="36"/>
        <v>45174900.950001009</v>
      </c>
      <c r="N62" s="80">
        <f>IFERROR(L62/I62,1)</f>
        <v>-0.94293078084789494</v>
      </c>
      <c r="O62" s="79">
        <f t="shared" si="36"/>
        <v>-5296431.153289997</v>
      </c>
      <c r="P62" s="79">
        <f t="shared" si="36"/>
        <v>12902008.776710002</v>
      </c>
      <c r="Q62" s="57">
        <f>Summary!T1300</f>
        <v>0.98117661301050696</v>
      </c>
    </row>
    <row r="63" spans="1:20" ht="15" hidden="1" customHeight="1" thickTop="1" x14ac:dyDescent="0.3">
      <c r="A63" s="81"/>
      <c r="B63" s="9"/>
      <c r="C63" s="9"/>
      <c r="D63" s="9"/>
      <c r="E63" s="9"/>
      <c r="F63" s="81"/>
      <c r="G63" s="9"/>
      <c r="H63" s="82" t="e">
        <f>H62-[1]Summary!#REF!</f>
        <v>#REF!</v>
      </c>
      <c r="I63" s="82" t="e">
        <f>I62-[1]Summary!#REF!</f>
        <v>#REF!</v>
      </c>
      <c r="J63" s="82" t="e">
        <f>J62-[1]Summary!#REF!</f>
        <v>#REF!</v>
      </c>
      <c r="K63" s="82" t="e">
        <f>K62-[1]Summary!#REF!</f>
        <v>#REF!</v>
      </c>
      <c r="L63" s="82" t="e">
        <f>L62-[1]Summary!#REF!</f>
        <v>#REF!</v>
      </c>
      <c r="M63" s="82" t="e">
        <f>M62-[1]Summary!#REF!</f>
        <v>#REF!</v>
      </c>
      <c r="N63" s="82" t="e">
        <f>N62-[1]Summary!#REF!</f>
        <v>#REF!</v>
      </c>
      <c r="O63" s="82" t="e">
        <f>O62-[1]Summary!#REF!</f>
        <v>#REF!</v>
      </c>
      <c r="P63" s="82" t="e">
        <f>P62-[1]Summary!#REF!</f>
        <v>#REF!</v>
      </c>
      <c r="Q63" s="82" t="e">
        <f>Q62-[1]Summary!#REF!</f>
        <v>#REF!</v>
      </c>
    </row>
    <row r="64" spans="1:20" ht="15" thickTop="1" x14ac:dyDescent="0.3">
      <c r="A64" s="81"/>
      <c r="B64" s="9"/>
      <c r="C64" s="9"/>
      <c r="D64" s="9"/>
      <c r="E64" s="9"/>
      <c r="F64" s="81"/>
      <c r="G64" s="9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ht="15" customHeight="1" x14ac:dyDescent="0.3">
      <c r="D65" s="83" t="s">
        <v>86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x14ac:dyDescent="0.3">
      <c r="D66" s="84" t="s">
        <v>85</v>
      </c>
      <c r="H66" s="82"/>
    </row>
    <row r="67" spans="1:17" ht="14.4" customHeight="1" x14ac:dyDescent="0.3">
      <c r="D67" s="91" t="s">
        <v>84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59" customFormat="1" ht="14.4" customHeight="1" x14ac:dyDescent="0.3">
      <c r="A68" s="66"/>
      <c r="B68" s="66"/>
      <c r="C68" s="66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1:17" x14ac:dyDescent="0.3"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1:17" x14ac:dyDescent="0.3"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x14ac:dyDescent="0.3"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x14ac:dyDescent="0.3">
      <c r="D72" s="84" t="s">
        <v>83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14.4" customHeight="1" x14ac:dyDescent="0.3">
      <c r="D73" s="92" t="s">
        <v>82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s="59" customFormat="1" ht="14.4" customHeight="1" x14ac:dyDescent="0.3">
      <c r="A74" s="66"/>
      <c r="B74" s="66"/>
      <c r="C74" s="66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x14ac:dyDescent="0.3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x14ac:dyDescent="0.3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x14ac:dyDescent="0.3"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x14ac:dyDescent="0.3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x14ac:dyDescent="0.3">
      <c r="D79" s="6"/>
      <c r="P79" s="82"/>
    </row>
    <row r="80" spans="1:17" x14ac:dyDescent="0.3">
      <c r="I80" s="82"/>
      <c r="K80" s="82"/>
      <c r="L80" s="82"/>
      <c r="M80" s="82"/>
      <c r="P80" s="87"/>
    </row>
    <row r="81" spans="11:16" x14ac:dyDescent="0.3">
      <c r="K81" s="82"/>
      <c r="L81" s="82"/>
      <c r="M81" s="82"/>
    </row>
    <row r="82" spans="11:16" x14ac:dyDescent="0.3">
      <c r="K82" s="88"/>
      <c r="L82" s="89"/>
      <c r="P82" s="90"/>
    </row>
  </sheetData>
  <mergeCells count="2">
    <mergeCell ref="D67:Q70"/>
    <mergeCell ref="D73:Q76"/>
  </mergeCells>
  <pageMargins left="0.7" right="0.7" top="0.75" bottom="0.75" header="0.3" footer="0.3"/>
  <pageSetup scale="56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5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303"/>
  <sheetViews>
    <sheetView showGridLines="0" workbookViewId="0">
      <pane ySplit="2" topLeftCell="A1226" activePane="bottomLeft" state="frozen"/>
      <selection pane="bottomLeft" activeCell="H1297" sqref="H1297"/>
    </sheetView>
  </sheetViews>
  <sheetFormatPr defaultRowHeight="14.4" outlineLevelRow="4" x14ac:dyDescent="0.3"/>
  <cols>
    <col min="1" max="5" width="2.77734375" style="13" customWidth="1"/>
    <col min="6" max="6" width="16.44140625" style="13" customWidth="1"/>
    <col min="7" max="7" width="19.21875" style="13" customWidth="1"/>
    <col min="8" max="14" width="10.33203125" style="13" customWidth="1"/>
    <col min="15" max="15" width="8.21875" style="13" customWidth="1"/>
    <col min="16" max="16" width="10.33203125" style="13" customWidth="1"/>
    <col min="17" max="17" width="9.5546875" style="13" customWidth="1"/>
    <col min="18" max="18" width="11" style="13" customWidth="1"/>
    <col min="19" max="19" width="10.33203125" style="13" customWidth="1"/>
    <col min="20" max="20" width="7.5546875" style="13" customWidth="1"/>
    <col min="21" max="16384" width="8.88671875" style="13"/>
  </cols>
  <sheetData>
    <row r="1" spans="1:20" ht="21.6" customHeigh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7.2" customHeight="1" x14ac:dyDescent="0.3"/>
    <row r="3" spans="1:20" ht="14.4" customHeight="1" x14ac:dyDescent="0.3">
      <c r="A3" s="14" t="s">
        <v>1</v>
      </c>
      <c r="G3" s="15" t="s">
        <v>96</v>
      </c>
      <c r="H3" s="15" t="s">
        <v>2</v>
      </c>
      <c r="I3" s="16" t="s">
        <v>2</v>
      </c>
      <c r="J3" s="16" t="s">
        <v>2</v>
      </c>
      <c r="K3" s="16" t="s">
        <v>2</v>
      </c>
      <c r="L3" s="16" t="s">
        <v>2</v>
      </c>
      <c r="M3" s="16" t="s">
        <v>2</v>
      </c>
      <c r="N3" s="16" t="s">
        <v>2</v>
      </c>
      <c r="O3" s="16" t="s">
        <v>2</v>
      </c>
      <c r="P3" s="17" t="s">
        <v>2</v>
      </c>
      <c r="Q3" s="17" t="s">
        <v>2</v>
      </c>
      <c r="R3" s="17" t="s">
        <v>3</v>
      </c>
      <c r="S3" s="14" t="s">
        <v>102</v>
      </c>
    </row>
    <row r="4" spans="1:20" ht="12.9" customHeight="1" x14ac:dyDescent="0.3">
      <c r="A4" s="14" t="s">
        <v>4</v>
      </c>
      <c r="G4" s="14" t="s">
        <v>5</v>
      </c>
    </row>
    <row r="5" spans="1:20" ht="13.05" customHeight="1" x14ac:dyDescent="0.3">
      <c r="A5" s="14" t="s">
        <v>6</v>
      </c>
      <c r="G5" s="14" t="s">
        <v>7</v>
      </c>
    </row>
    <row r="6" spans="1:20" ht="12.9" customHeight="1" x14ac:dyDescent="0.3">
      <c r="A6" s="14" t="s">
        <v>8</v>
      </c>
      <c r="G6" s="14" t="s">
        <v>9</v>
      </c>
    </row>
    <row r="7" spans="1:20" ht="12.9" customHeight="1" x14ac:dyDescent="0.3">
      <c r="A7" s="14" t="s">
        <v>10</v>
      </c>
      <c r="G7" s="14" t="s">
        <v>9</v>
      </c>
    </row>
    <row r="8" spans="1:20" ht="12.9" customHeight="1" x14ac:dyDescent="0.3">
      <c r="A8" s="18" t="s">
        <v>11</v>
      </c>
      <c r="G8" s="18" t="s">
        <v>9</v>
      </c>
    </row>
    <row r="9" spans="1:20" ht="12.9" customHeight="1" x14ac:dyDescent="0.3">
      <c r="A9" s="18" t="s">
        <v>12</v>
      </c>
      <c r="G9" s="18" t="s">
        <v>9</v>
      </c>
    </row>
    <row r="10" spans="1:20" ht="13.05" customHeight="1" x14ac:dyDescent="0.3">
      <c r="A10" s="18" t="s">
        <v>2</v>
      </c>
    </row>
    <row r="11" spans="1:20" x14ac:dyDescent="0.3">
      <c r="A11" s="19" t="s">
        <v>2</v>
      </c>
      <c r="B11" s="20"/>
      <c r="C11" s="20"/>
      <c r="D11" s="20"/>
      <c r="E11" s="20"/>
      <c r="F11" s="20"/>
      <c r="G11" s="21"/>
      <c r="H11" s="22" t="s">
        <v>13</v>
      </c>
      <c r="I11" s="22" t="s">
        <v>14</v>
      </c>
      <c r="J11" s="22" t="s">
        <v>15</v>
      </c>
      <c r="K11" s="22" t="s">
        <v>16</v>
      </c>
      <c r="L11" s="22" t="s">
        <v>17</v>
      </c>
      <c r="M11" s="22" t="s">
        <v>18</v>
      </c>
      <c r="N11" s="22" t="s">
        <v>19</v>
      </c>
      <c r="O11" s="22" t="s">
        <v>20</v>
      </c>
      <c r="P11" s="22" t="s">
        <v>21</v>
      </c>
      <c r="Q11" s="22" t="s">
        <v>22</v>
      </c>
      <c r="R11" s="22" t="s">
        <v>23</v>
      </c>
      <c r="S11" s="22" t="s">
        <v>24</v>
      </c>
      <c r="T11" s="22" t="s">
        <v>25</v>
      </c>
    </row>
    <row r="12" spans="1:20" ht="14.4" customHeight="1" x14ac:dyDescent="0.3">
      <c r="A12" s="23" t="s">
        <v>26</v>
      </c>
      <c r="H12" s="24" t="s">
        <v>2</v>
      </c>
      <c r="I12" s="24" t="s">
        <v>2</v>
      </c>
      <c r="J12" s="24" t="s">
        <v>2</v>
      </c>
      <c r="K12" s="24" t="s">
        <v>2</v>
      </c>
      <c r="L12" s="24" t="s">
        <v>2</v>
      </c>
      <c r="M12" s="24" t="s">
        <v>2</v>
      </c>
      <c r="N12" s="24" t="s">
        <v>2</v>
      </c>
      <c r="O12" s="24" t="s">
        <v>2</v>
      </c>
      <c r="P12" s="24" t="s">
        <v>2</v>
      </c>
      <c r="Q12" s="24" t="s">
        <v>2</v>
      </c>
      <c r="R12" s="24" t="s">
        <v>2</v>
      </c>
      <c r="S12" s="24" t="s">
        <v>2</v>
      </c>
      <c r="T12" s="24" t="s">
        <v>2</v>
      </c>
    </row>
    <row r="13" spans="1:20" ht="14.4" customHeight="1" x14ac:dyDescent="0.3">
      <c r="A13" s="25" t="s">
        <v>2</v>
      </c>
      <c r="B13" s="26" t="s">
        <v>27</v>
      </c>
      <c r="H13" s="27">
        <v>362700</v>
      </c>
      <c r="I13" s="27">
        <v>0</v>
      </c>
      <c r="J13" s="27">
        <v>362700</v>
      </c>
      <c r="K13" s="27">
        <v>141621</v>
      </c>
      <c r="L13" s="27">
        <v>0</v>
      </c>
      <c r="M13" s="27">
        <v>141621</v>
      </c>
      <c r="N13" s="28">
        <v>-221079</v>
      </c>
      <c r="O13" s="29">
        <v>0.39046319272125724</v>
      </c>
      <c r="P13" s="27">
        <v>250369.29666699999</v>
      </c>
      <c r="Q13" s="27">
        <v>0</v>
      </c>
      <c r="R13" s="27">
        <v>250369.29666699999</v>
      </c>
      <c r="S13" s="28">
        <v>-112330.703333</v>
      </c>
      <c r="T13" s="29">
        <v>0.69029307049076372</v>
      </c>
    </row>
    <row r="14" spans="1:20" ht="14.4" customHeight="1" outlineLevel="1" x14ac:dyDescent="0.3">
      <c r="A14" s="30" t="s">
        <v>2</v>
      </c>
      <c r="B14" s="30" t="s">
        <v>2</v>
      </c>
      <c r="C14" s="31" t="s">
        <v>88</v>
      </c>
      <c r="H14" s="32">
        <v>362700</v>
      </c>
      <c r="I14" s="32">
        <v>0</v>
      </c>
      <c r="J14" s="32">
        <v>362700</v>
      </c>
      <c r="K14" s="32">
        <v>141621</v>
      </c>
      <c r="L14" s="32">
        <v>0</v>
      </c>
      <c r="M14" s="32">
        <v>141621</v>
      </c>
      <c r="N14" s="33">
        <v>-221079</v>
      </c>
      <c r="O14" s="34">
        <v>0.39046319272125724</v>
      </c>
      <c r="P14" s="32">
        <v>250369.29666699999</v>
      </c>
      <c r="Q14" s="32">
        <v>0</v>
      </c>
      <c r="R14" s="32">
        <v>250369.29666699999</v>
      </c>
      <c r="S14" s="33">
        <v>-112330.703333</v>
      </c>
      <c r="T14" s="35">
        <v>0.69029307049076372</v>
      </c>
    </row>
    <row r="15" spans="1:20" ht="14.4" customHeight="1" outlineLevel="2" collapsed="1" x14ac:dyDescent="0.3">
      <c r="A15" s="25" t="s">
        <v>2</v>
      </c>
      <c r="B15" s="25" t="s">
        <v>2</v>
      </c>
      <c r="D15" s="25" t="s">
        <v>28</v>
      </c>
      <c r="H15" s="36">
        <v>362700</v>
      </c>
      <c r="I15" s="36">
        <v>0</v>
      </c>
      <c r="J15" s="36">
        <v>362700</v>
      </c>
      <c r="K15" s="36">
        <v>141621</v>
      </c>
      <c r="L15" s="36">
        <v>0</v>
      </c>
      <c r="M15" s="36">
        <v>141621</v>
      </c>
      <c r="N15" s="37">
        <v>-221079</v>
      </c>
      <c r="O15" s="38">
        <v>0.39046319272125724</v>
      </c>
      <c r="P15" s="36">
        <v>250369.29666699999</v>
      </c>
      <c r="Q15" s="36">
        <v>0</v>
      </c>
      <c r="R15" s="36">
        <v>250369.29666699999</v>
      </c>
      <c r="S15" s="37">
        <v>-112330.703333</v>
      </c>
      <c r="T15" s="39">
        <v>0.69029307049076372</v>
      </c>
    </row>
    <row r="16" spans="1:20" ht="14.4" hidden="1" customHeight="1" outlineLevel="3" collapsed="1" x14ac:dyDescent="0.3">
      <c r="A16" s="25" t="s">
        <v>2</v>
      </c>
      <c r="B16" s="25" t="s">
        <v>2</v>
      </c>
      <c r="C16" s="40" t="s">
        <v>2</v>
      </c>
      <c r="E16" s="25" t="s">
        <v>2</v>
      </c>
      <c r="H16" s="36">
        <v>362700</v>
      </c>
      <c r="I16" s="36">
        <v>0</v>
      </c>
      <c r="J16" s="36">
        <v>362700</v>
      </c>
      <c r="K16" s="36">
        <v>141621</v>
      </c>
      <c r="L16" s="36">
        <v>0</v>
      </c>
      <c r="M16" s="36">
        <v>141621</v>
      </c>
      <c r="N16" s="37">
        <v>-221079</v>
      </c>
      <c r="O16" s="38">
        <v>0.39046319272125724</v>
      </c>
      <c r="P16" s="36">
        <v>250369.29666699999</v>
      </c>
      <c r="Q16" s="36">
        <v>0</v>
      </c>
      <c r="R16" s="36">
        <v>250369.29666699999</v>
      </c>
      <c r="S16" s="37">
        <v>-112330.703333</v>
      </c>
      <c r="T16" s="39">
        <v>0.69029307049076372</v>
      </c>
    </row>
    <row r="17" spans="1:20" ht="14.4" hidden="1" customHeight="1" outlineLevel="4" collapsed="1" x14ac:dyDescent="0.3">
      <c r="A17" s="25" t="s">
        <v>2</v>
      </c>
      <c r="B17" s="25" t="s">
        <v>2</v>
      </c>
      <c r="C17" s="40" t="s">
        <v>2</v>
      </c>
      <c r="D17" s="41" t="s">
        <v>2</v>
      </c>
      <c r="E17" s="41" t="s">
        <v>2</v>
      </c>
      <c r="F17" s="25" t="s">
        <v>2</v>
      </c>
      <c r="H17" s="42">
        <v>0</v>
      </c>
      <c r="I17" s="42">
        <v>0</v>
      </c>
      <c r="J17" s="42">
        <v>0</v>
      </c>
      <c r="K17" s="42">
        <v>100000</v>
      </c>
      <c r="L17" s="42">
        <v>0</v>
      </c>
      <c r="M17" s="42">
        <v>100000</v>
      </c>
      <c r="N17" s="42">
        <v>100000</v>
      </c>
      <c r="O17" s="38">
        <v>1</v>
      </c>
      <c r="P17" s="42">
        <v>100000</v>
      </c>
      <c r="Q17" s="42">
        <v>0</v>
      </c>
      <c r="R17" s="42">
        <v>100000</v>
      </c>
      <c r="S17" s="42">
        <v>100000</v>
      </c>
      <c r="T17" s="38">
        <v>1</v>
      </c>
    </row>
    <row r="18" spans="1:20" ht="14.4" hidden="1" customHeight="1" outlineLevel="4" collapsed="1" x14ac:dyDescent="0.3">
      <c r="A18" s="25" t="s">
        <v>2</v>
      </c>
      <c r="B18" s="25" t="s">
        <v>2</v>
      </c>
      <c r="C18" s="40" t="s">
        <v>2</v>
      </c>
      <c r="D18" s="41" t="s">
        <v>2</v>
      </c>
      <c r="E18" s="41" t="s">
        <v>2</v>
      </c>
      <c r="F18" s="25" t="s">
        <v>2</v>
      </c>
      <c r="H18" s="42">
        <v>0</v>
      </c>
      <c r="I18" s="42">
        <v>0</v>
      </c>
      <c r="J18" s="42">
        <v>0</v>
      </c>
      <c r="K18" s="43">
        <v>-2000</v>
      </c>
      <c r="L18" s="42">
        <v>0</v>
      </c>
      <c r="M18" s="43">
        <v>-2000</v>
      </c>
      <c r="N18" s="43">
        <v>-2000</v>
      </c>
      <c r="O18" s="38">
        <v>1</v>
      </c>
      <c r="P18" s="42">
        <v>666.66666599999996</v>
      </c>
      <c r="Q18" s="42">
        <v>0</v>
      </c>
      <c r="R18" s="42">
        <v>666.66666599999996</v>
      </c>
      <c r="S18" s="42">
        <v>666.66666599999996</v>
      </c>
      <c r="T18" s="38">
        <v>1</v>
      </c>
    </row>
    <row r="19" spans="1:20" ht="14.4" hidden="1" customHeight="1" outlineLevel="4" collapsed="1" x14ac:dyDescent="0.3">
      <c r="A19" s="25" t="s">
        <v>2</v>
      </c>
      <c r="B19" s="25" t="s">
        <v>2</v>
      </c>
      <c r="C19" s="40" t="s">
        <v>2</v>
      </c>
      <c r="D19" s="41" t="s">
        <v>2</v>
      </c>
      <c r="E19" s="41" t="s">
        <v>2</v>
      </c>
      <c r="F19" s="25" t="s">
        <v>2</v>
      </c>
      <c r="H19" s="42">
        <v>0</v>
      </c>
      <c r="I19" s="42">
        <v>0</v>
      </c>
      <c r="J19" s="42">
        <v>0</v>
      </c>
      <c r="K19" s="42">
        <v>30830</v>
      </c>
      <c r="L19" s="42">
        <v>0</v>
      </c>
      <c r="M19" s="42">
        <v>30830</v>
      </c>
      <c r="N19" s="42">
        <v>30830</v>
      </c>
      <c r="O19" s="38">
        <v>1</v>
      </c>
      <c r="P19" s="42">
        <v>36600.416666999998</v>
      </c>
      <c r="Q19" s="42">
        <v>0</v>
      </c>
      <c r="R19" s="42">
        <v>36600.416666999998</v>
      </c>
      <c r="S19" s="42">
        <v>36600.416666999998</v>
      </c>
      <c r="T19" s="38">
        <v>1</v>
      </c>
    </row>
    <row r="20" spans="1:20" ht="14.4" hidden="1" customHeight="1" outlineLevel="4" collapsed="1" x14ac:dyDescent="0.3">
      <c r="A20" s="25" t="s">
        <v>2</v>
      </c>
      <c r="B20" s="25" t="s">
        <v>2</v>
      </c>
      <c r="C20" s="40" t="s">
        <v>2</v>
      </c>
      <c r="D20" s="41" t="s">
        <v>2</v>
      </c>
      <c r="E20" s="41" t="s">
        <v>2</v>
      </c>
      <c r="F20" s="25" t="s">
        <v>2</v>
      </c>
      <c r="H20" s="42">
        <v>3500</v>
      </c>
      <c r="I20" s="42">
        <v>0</v>
      </c>
      <c r="J20" s="42">
        <v>3500</v>
      </c>
      <c r="K20" s="42">
        <v>0</v>
      </c>
      <c r="L20" s="42">
        <v>0</v>
      </c>
      <c r="M20" s="42">
        <v>0</v>
      </c>
      <c r="N20" s="43">
        <v>-3500</v>
      </c>
      <c r="O20" s="38">
        <v>0</v>
      </c>
      <c r="P20" s="42">
        <v>3223.72</v>
      </c>
      <c r="Q20" s="42">
        <v>0</v>
      </c>
      <c r="R20" s="42">
        <v>3223.72</v>
      </c>
      <c r="S20" s="43">
        <v>-276.27999999999997</v>
      </c>
      <c r="T20" s="38">
        <v>0.92106285714285718</v>
      </c>
    </row>
    <row r="21" spans="1:20" ht="14.4" hidden="1" customHeight="1" outlineLevel="4" collapsed="1" x14ac:dyDescent="0.3">
      <c r="A21" s="25" t="s">
        <v>2</v>
      </c>
      <c r="B21" s="25" t="s">
        <v>2</v>
      </c>
      <c r="C21" s="40" t="s">
        <v>2</v>
      </c>
      <c r="D21" s="41" t="s">
        <v>2</v>
      </c>
      <c r="E21" s="41" t="s">
        <v>2</v>
      </c>
      <c r="F21" s="25" t="s">
        <v>2</v>
      </c>
      <c r="H21" s="42">
        <v>6000</v>
      </c>
      <c r="I21" s="42">
        <v>0</v>
      </c>
      <c r="J21" s="42">
        <v>6000</v>
      </c>
      <c r="K21" s="42">
        <v>0</v>
      </c>
      <c r="L21" s="42">
        <v>0</v>
      </c>
      <c r="M21" s="42">
        <v>0</v>
      </c>
      <c r="N21" s="43">
        <v>-6000</v>
      </c>
      <c r="O21" s="38">
        <v>0</v>
      </c>
      <c r="P21" s="42">
        <v>16962.46</v>
      </c>
      <c r="Q21" s="42">
        <v>0</v>
      </c>
      <c r="R21" s="42">
        <v>16962.46</v>
      </c>
      <c r="S21" s="42">
        <v>10962.46</v>
      </c>
      <c r="T21" s="38">
        <v>2.8270766666666667</v>
      </c>
    </row>
    <row r="22" spans="1:20" ht="14.4" hidden="1" customHeight="1" outlineLevel="4" collapsed="1" x14ac:dyDescent="0.3">
      <c r="A22" s="25" t="s">
        <v>2</v>
      </c>
      <c r="B22" s="25" t="s">
        <v>2</v>
      </c>
      <c r="C22" s="40" t="s">
        <v>2</v>
      </c>
      <c r="D22" s="41" t="s">
        <v>2</v>
      </c>
      <c r="E22" s="41" t="s">
        <v>2</v>
      </c>
      <c r="F22" s="25" t="s">
        <v>2</v>
      </c>
      <c r="H22" s="42">
        <v>2000</v>
      </c>
      <c r="I22" s="42">
        <v>0</v>
      </c>
      <c r="J22" s="42">
        <v>2000</v>
      </c>
      <c r="K22" s="43">
        <v>-375.25</v>
      </c>
      <c r="L22" s="42">
        <v>0</v>
      </c>
      <c r="M22" s="43">
        <v>-375.25</v>
      </c>
      <c r="N22" s="43">
        <v>-2375.25</v>
      </c>
      <c r="O22" s="45">
        <v>-0.18762499999999999</v>
      </c>
      <c r="P22" s="42">
        <v>268.91666700000002</v>
      </c>
      <c r="Q22" s="42">
        <v>0</v>
      </c>
      <c r="R22" s="42">
        <v>268.91666700000002</v>
      </c>
      <c r="S22" s="43">
        <v>-1731.083333</v>
      </c>
      <c r="T22" s="38">
        <v>0.1344583335</v>
      </c>
    </row>
    <row r="23" spans="1:20" ht="14.4" hidden="1" customHeight="1" outlineLevel="4" collapsed="1" x14ac:dyDescent="0.3">
      <c r="A23" s="25" t="s">
        <v>2</v>
      </c>
      <c r="B23" s="25" t="s">
        <v>2</v>
      </c>
      <c r="C23" s="40" t="s">
        <v>2</v>
      </c>
      <c r="D23" s="41" t="s">
        <v>2</v>
      </c>
      <c r="E23" s="41" t="s">
        <v>2</v>
      </c>
      <c r="F23" s="25" t="s">
        <v>2</v>
      </c>
      <c r="H23" s="42">
        <v>1000</v>
      </c>
      <c r="I23" s="42">
        <v>0</v>
      </c>
      <c r="J23" s="42">
        <v>1000</v>
      </c>
      <c r="K23" s="43">
        <v>-99.75</v>
      </c>
      <c r="L23" s="42">
        <v>0</v>
      </c>
      <c r="M23" s="43">
        <v>-99.75</v>
      </c>
      <c r="N23" s="43">
        <v>-1099.75</v>
      </c>
      <c r="O23" s="45">
        <v>-9.9750000000000005E-2</v>
      </c>
      <c r="P23" s="42">
        <v>3189.44</v>
      </c>
      <c r="Q23" s="42">
        <v>0</v>
      </c>
      <c r="R23" s="42">
        <v>3189.44</v>
      </c>
      <c r="S23" s="42">
        <v>2189.44</v>
      </c>
      <c r="T23" s="38">
        <v>3.1894399999999998</v>
      </c>
    </row>
    <row r="24" spans="1:20" ht="14.4" hidden="1" customHeight="1" outlineLevel="4" collapsed="1" x14ac:dyDescent="0.3">
      <c r="A24" s="25" t="s">
        <v>2</v>
      </c>
      <c r="B24" s="25" t="s">
        <v>2</v>
      </c>
      <c r="C24" s="40" t="s">
        <v>2</v>
      </c>
      <c r="D24" s="41" t="s">
        <v>2</v>
      </c>
      <c r="E24" s="41" t="s">
        <v>2</v>
      </c>
      <c r="F24" s="25" t="s">
        <v>2</v>
      </c>
      <c r="H24" s="42">
        <v>10000</v>
      </c>
      <c r="I24" s="42">
        <v>0</v>
      </c>
      <c r="J24" s="42">
        <v>10000</v>
      </c>
      <c r="K24" s="42">
        <v>0</v>
      </c>
      <c r="L24" s="42">
        <v>0</v>
      </c>
      <c r="M24" s="42">
        <v>0</v>
      </c>
      <c r="N24" s="43">
        <v>-10000</v>
      </c>
      <c r="O24" s="38">
        <v>0</v>
      </c>
      <c r="P24" s="42">
        <v>13076.25</v>
      </c>
      <c r="Q24" s="42">
        <v>0</v>
      </c>
      <c r="R24" s="42">
        <v>13076.25</v>
      </c>
      <c r="S24" s="42">
        <v>3076.25</v>
      </c>
      <c r="T24" s="38">
        <v>1.307625</v>
      </c>
    </row>
    <row r="25" spans="1:20" ht="14.4" hidden="1" customHeight="1" outlineLevel="4" collapsed="1" x14ac:dyDescent="0.3">
      <c r="A25" s="25" t="s">
        <v>2</v>
      </c>
      <c r="B25" s="25" t="s">
        <v>2</v>
      </c>
      <c r="C25" s="40" t="s">
        <v>2</v>
      </c>
      <c r="D25" s="41" t="s">
        <v>2</v>
      </c>
      <c r="E25" s="41" t="s">
        <v>2</v>
      </c>
      <c r="F25" s="25" t="s">
        <v>2</v>
      </c>
      <c r="H25" s="42">
        <v>6500</v>
      </c>
      <c r="I25" s="42">
        <v>0</v>
      </c>
      <c r="J25" s="42">
        <v>6500</v>
      </c>
      <c r="K25" s="42">
        <v>0</v>
      </c>
      <c r="L25" s="42">
        <v>0</v>
      </c>
      <c r="M25" s="42">
        <v>0</v>
      </c>
      <c r="N25" s="43">
        <v>-6500</v>
      </c>
      <c r="O25" s="38">
        <v>0</v>
      </c>
      <c r="P25" s="42">
        <v>6095.67</v>
      </c>
      <c r="Q25" s="42">
        <v>0</v>
      </c>
      <c r="R25" s="42">
        <v>6095.67</v>
      </c>
      <c r="S25" s="43">
        <v>-404.33</v>
      </c>
      <c r="T25" s="38">
        <v>0.93779538461538459</v>
      </c>
    </row>
    <row r="26" spans="1:20" ht="14.4" hidden="1" customHeight="1" outlineLevel="4" collapsed="1" x14ac:dyDescent="0.3">
      <c r="A26" s="25" t="s">
        <v>2</v>
      </c>
      <c r="B26" s="25" t="s">
        <v>2</v>
      </c>
      <c r="C26" s="40" t="s">
        <v>2</v>
      </c>
      <c r="D26" s="41" t="s">
        <v>2</v>
      </c>
      <c r="E26" s="41" t="s">
        <v>2</v>
      </c>
      <c r="F26" s="25" t="s">
        <v>2</v>
      </c>
      <c r="H26" s="42">
        <v>4250</v>
      </c>
      <c r="I26" s="42">
        <v>0</v>
      </c>
      <c r="J26" s="42">
        <v>4250</v>
      </c>
      <c r="K26" s="42">
        <v>0</v>
      </c>
      <c r="L26" s="42">
        <v>0</v>
      </c>
      <c r="M26" s="42">
        <v>0</v>
      </c>
      <c r="N26" s="43">
        <v>-4250</v>
      </c>
      <c r="O26" s="38">
        <v>0</v>
      </c>
      <c r="P26" s="42">
        <v>24270.86</v>
      </c>
      <c r="Q26" s="42">
        <v>0</v>
      </c>
      <c r="R26" s="42">
        <v>24270.86</v>
      </c>
      <c r="S26" s="42">
        <v>20020.86</v>
      </c>
      <c r="T26" s="38">
        <v>5.7107905882352945</v>
      </c>
    </row>
    <row r="27" spans="1:20" ht="14.4" hidden="1" customHeight="1" outlineLevel="4" collapsed="1" x14ac:dyDescent="0.3">
      <c r="A27" s="25" t="s">
        <v>2</v>
      </c>
      <c r="B27" s="25" t="s">
        <v>2</v>
      </c>
      <c r="C27" s="40" t="s">
        <v>2</v>
      </c>
      <c r="D27" s="41" t="s">
        <v>2</v>
      </c>
      <c r="E27" s="41" t="s">
        <v>2</v>
      </c>
      <c r="F27" s="25" t="s">
        <v>2</v>
      </c>
      <c r="H27" s="42">
        <v>21200</v>
      </c>
      <c r="I27" s="42">
        <v>0</v>
      </c>
      <c r="J27" s="42">
        <v>21200</v>
      </c>
      <c r="K27" s="42">
        <v>0</v>
      </c>
      <c r="L27" s="42">
        <v>0</v>
      </c>
      <c r="M27" s="42">
        <v>0</v>
      </c>
      <c r="N27" s="43">
        <v>-21200</v>
      </c>
      <c r="O27" s="38">
        <v>0</v>
      </c>
      <c r="P27" s="42">
        <v>12720.27</v>
      </c>
      <c r="Q27" s="42">
        <v>0</v>
      </c>
      <c r="R27" s="42">
        <v>12720.27</v>
      </c>
      <c r="S27" s="43">
        <v>-8479.73</v>
      </c>
      <c r="T27" s="38">
        <v>0.60001273584905657</v>
      </c>
    </row>
    <row r="28" spans="1:20" ht="14.4" hidden="1" customHeight="1" outlineLevel="4" collapsed="1" x14ac:dyDescent="0.3">
      <c r="A28" s="25" t="s">
        <v>2</v>
      </c>
      <c r="B28" s="25" t="s">
        <v>2</v>
      </c>
      <c r="C28" s="40" t="s">
        <v>2</v>
      </c>
      <c r="D28" s="41" t="s">
        <v>2</v>
      </c>
      <c r="E28" s="41" t="s">
        <v>2</v>
      </c>
      <c r="F28" s="25" t="s">
        <v>2</v>
      </c>
      <c r="H28" s="42">
        <v>18000</v>
      </c>
      <c r="I28" s="42">
        <v>0</v>
      </c>
      <c r="J28" s="42">
        <v>18000</v>
      </c>
      <c r="K28" s="42">
        <v>0</v>
      </c>
      <c r="L28" s="42">
        <v>0</v>
      </c>
      <c r="M28" s="42">
        <v>0</v>
      </c>
      <c r="N28" s="43">
        <v>-18000</v>
      </c>
      <c r="O28" s="38">
        <v>0</v>
      </c>
      <c r="P28" s="42">
        <v>13638.96</v>
      </c>
      <c r="Q28" s="42">
        <v>0</v>
      </c>
      <c r="R28" s="42">
        <v>13638.96</v>
      </c>
      <c r="S28" s="43">
        <v>-4361.04</v>
      </c>
      <c r="T28" s="38">
        <v>0.75771999999999995</v>
      </c>
    </row>
    <row r="29" spans="1:20" ht="14.4" hidden="1" customHeight="1" outlineLevel="4" collapsed="1" x14ac:dyDescent="0.3">
      <c r="A29" s="25" t="s">
        <v>2</v>
      </c>
      <c r="B29" s="25" t="s">
        <v>2</v>
      </c>
      <c r="C29" s="40" t="s">
        <v>2</v>
      </c>
      <c r="D29" s="41" t="s">
        <v>2</v>
      </c>
      <c r="E29" s="41" t="s">
        <v>2</v>
      </c>
      <c r="F29" s="25" t="s">
        <v>2</v>
      </c>
      <c r="H29" s="42">
        <v>6000</v>
      </c>
      <c r="I29" s="42">
        <v>0</v>
      </c>
      <c r="J29" s="42">
        <v>6000</v>
      </c>
      <c r="K29" s="42">
        <v>0</v>
      </c>
      <c r="L29" s="42">
        <v>0</v>
      </c>
      <c r="M29" s="42">
        <v>0</v>
      </c>
      <c r="N29" s="43">
        <v>-6000</v>
      </c>
      <c r="O29" s="38">
        <v>0</v>
      </c>
      <c r="P29" s="42">
        <v>0</v>
      </c>
      <c r="Q29" s="42">
        <v>0</v>
      </c>
      <c r="R29" s="42">
        <v>0</v>
      </c>
      <c r="S29" s="43">
        <v>-6000</v>
      </c>
      <c r="T29" s="38">
        <v>0</v>
      </c>
    </row>
    <row r="30" spans="1:20" ht="14.4" hidden="1" customHeight="1" outlineLevel="4" collapsed="1" x14ac:dyDescent="0.3">
      <c r="A30" s="25" t="s">
        <v>2</v>
      </c>
      <c r="B30" s="25" t="s">
        <v>2</v>
      </c>
      <c r="C30" s="40" t="s">
        <v>2</v>
      </c>
      <c r="D30" s="41" t="s">
        <v>2</v>
      </c>
      <c r="E30" s="41" t="s">
        <v>2</v>
      </c>
      <c r="F30" s="25" t="s">
        <v>2</v>
      </c>
      <c r="H30" s="42">
        <v>4250</v>
      </c>
      <c r="I30" s="42">
        <v>0</v>
      </c>
      <c r="J30" s="42">
        <v>4250</v>
      </c>
      <c r="K30" s="42">
        <v>0</v>
      </c>
      <c r="L30" s="42">
        <v>0</v>
      </c>
      <c r="M30" s="42">
        <v>0</v>
      </c>
      <c r="N30" s="43">
        <v>-4250</v>
      </c>
      <c r="O30" s="38">
        <v>0</v>
      </c>
      <c r="P30" s="42">
        <v>0</v>
      </c>
      <c r="Q30" s="42">
        <v>0</v>
      </c>
      <c r="R30" s="42">
        <v>0</v>
      </c>
      <c r="S30" s="43">
        <v>-4250</v>
      </c>
      <c r="T30" s="38">
        <v>0</v>
      </c>
    </row>
    <row r="31" spans="1:20" ht="14.4" hidden="1" customHeight="1" outlineLevel="4" collapsed="1" x14ac:dyDescent="0.3">
      <c r="A31" s="25" t="s">
        <v>2</v>
      </c>
      <c r="B31" s="25" t="s">
        <v>2</v>
      </c>
      <c r="C31" s="40" t="s">
        <v>2</v>
      </c>
      <c r="D31" s="41" t="s">
        <v>2</v>
      </c>
      <c r="E31" s="41" t="s">
        <v>2</v>
      </c>
      <c r="F31" s="25" t="s">
        <v>2</v>
      </c>
      <c r="H31" s="42">
        <v>240000</v>
      </c>
      <c r="I31" s="42">
        <v>0</v>
      </c>
      <c r="J31" s="42">
        <v>240000</v>
      </c>
      <c r="K31" s="42">
        <v>12080</v>
      </c>
      <c r="L31" s="42">
        <v>0</v>
      </c>
      <c r="M31" s="42">
        <v>12080</v>
      </c>
      <c r="N31" s="43">
        <v>-227920</v>
      </c>
      <c r="O31" s="38">
        <v>5.0333333333333334E-2</v>
      </c>
      <c r="P31" s="42">
        <v>18469.666667000001</v>
      </c>
      <c r="Q31" s="42">
        <v>0</v>
      </c>
      <c r="R31" s="42">
        <v>18469.666667000001</v>
      </c>
      <c r="S31" s="43">
        <v>-221530.33333299999</v>
      </c>
      <c r="T31" s="38">
        <v>7.6956944445833328E-2</v>
      </c>
    </row>
    <row r="32" spans="1:20" ht="14.4" hidden="1" customHeight="1" outlineLevel="4" collapsed="1" x14ac:dyDescent="0.3">
      <c r="A32" s="25" t="s">
        <v>2</v>
      </c>
      <c r="B32" s="25" t="s">
        <v>2</v>
      </c>
      <c r="C32" s="40" t="s">
        <v>2</v>
      </c>
      <c r="D32" s="41" t="s">
        <v>2</v>
      </c>
      <c r="E32" s="41" t="s">
        <v>2</v>
      </c>
      <c r="F32" s="25" t="s">
        <v>2</v>
      </c>
      <c r="H32" s="42">
        <v>4000</v>
      </c>
      <c r="I32" s="42">
        <v>0</v>
      </c>
      <c r="J32" s="42">
        <v>4000</v>
      </c>
      <c r="K32" s="42">
        <v>0</v>
      </c>
      <c r="L32" s="42">
        <v>0</v>
      </c>
      <c r="M32" s="42">
        <v>0</v>
      </c>
      <c r="N32" s="43">
        <v>-4000</v>
      </c>
      <c r="O32" s="38">
        <v>0</v>
      </c>
      <c r="P32" s="42">
        <v>0</v>
      </c>
      <c r="Q32" s="42">
        <v>0</v>
      </c>
      <c r="R32" s="42">
        <v>0</v>
      </c>
      <c r="S32" s="43">
        <v>-4000</v>
      </c>
      <c r="T32" s="38">
        <v>0</v>
      </c>
    </row>
    <row r="33" spans="1:20" ht="14.4" hidden="1" customHeight="1" outlineLevel="4" collapsed="1" x14ac:dyDescent="0.3">
      <c r="A33" s="25" t="s">
        <v>2</v>
      </c>
      <c r="B33" s="25" t="s">
        <v>2</v>
      </c>
      <c r="C33" s="40" t="s">
        <v>2</v>
      </c>
      <c r="D33" s="41" t="s">
        <v>2</v>
      </c>
      <c r="E33" s="41" t="s">
        <v>2</v>
      </c>
      <c r="F33" s="25" t="s">
        <v>2</v>
      </c>
      <c r="H33" s="42">
        <v>10000</v>
      </c>
      <c r="I33" s="42">
        <v>0</v>
      </c>
      <c r="J33" s="42">
        <v>10000</v>
      </c>
      <c r="K33" s="42">
        <v>0</v>
      </c>
      <c r="L33" s="42">
        <v>0</v>
      </c>
      <c r="M33" s="42">
        <v>0</v>
      </c>
      <c r="N33" s="43">
        <v>-10000</v>
      </c>
      <c r="O33" s="38">
        <v>0</v>
      </c>
      <c r="P33" s="42">
        <v>0</v>
      </c>
      <c r="Q33" s="42">
        <v>0</v>
      </c>
      <c r="R33" s="42">
        <v>0</v>
      </c>
      <c r="S33" s="43">
        <v>-10000</v>
      </c>
      <c r="T33" s="38">
        <v>0</v>
      </c>
    </row>
    <row r="34" spans="1:20" ht="14.4" hidden="1" customHeight="1" outlineLevel="4" collapsed="1" x14ac:dyDescent="0.3">
      <c r="A34" s="25" t="s">
        <v>2</v>
      </c>
      <c r="B34" s="25" t="s">
        <v>2</v>
      </c>
      <c r="C34" s="40" t="s">
        <v>2</v>
      </c>
      <c r="D34" s="41" t="s">
        <v>2</v>
      </c>
      <c r="E34" s="41" t="s">
        <v>2</v>
      </c>
      <c r="F34" s="25" t="s">
        <v>2</v>
      </c>
      <c r="H34" s="42">
        <v>22000</v>
      </c>
      <c r="I34" s="42">
        <v>0</v>
      </c>
      <c r="J34" s="42">
        <v>22000</v>
      </c>
      <c r="K34" s="42">
        <v>0</v>
      </c>
      <c r="L34" s="42">
        <v>0</v>
      </c>
      <c r="M34" s="42">
        <v>0</v>
      </c>
      <c r="N34" s="43">
        <v>-22000</v>
      </c>
      <c r="O34" s="38">
        <v>0</v>
      </c>
      <c r="P34" s="42">
        <v>0</v>
      </c>
      <c r="Q34" s="42">
        <v>0</v>
      </c>
      <c r="R34" s="42">
        <v>0</v>
      </c>
      <c r="S34" s="43">
        <v>-22000</v>
      </c>
      <c r="T34" s="38">
        <v>0</v>
      </c>
    </row>
    <row r="35" spans="1:20" ht="14.4" hidden="1" customHeight="1" outlineLevel="4" collapsed="1" x14ac:dyDescent="0.3">
      <c r="A35" s="25" t="s">
        <v>2</v>
      </c>
      <c r="B35" s="25" t="s">
        <v>2</v>
      </c>
      <c r="C35" s="40" t="s">
        <v>2</v>
      </c>
      <c r="D35" s="41" t="s">
        <v>2</v>
      </c>
      <c r="E35" s="41" t="s">
        <v>2</v>
      </c>
      <c r="F35" s="25" t="s">
        <v>2</v>
      </c>
      <c r="H35" s="42">
        <v>4000</v>
      </c>
      <c r="I35" s="42">
        <v>0</v>
      </c>
      <c r="J35" s="42">
        <v>4000</v>
      </c>
      <c r="K35" s="42">
        <v>0</v>
      </c>
      <c r="L35" s="42">
        <v>0</v>
      </c>
      <c r="M35" s="42">
        <v>0</v>
      </c>
      <c r="N35" s="43">
        <v>-4000</v>
      </c>
      <c r="O35" s="38">
        <v>0</v>
      </c>
      <c r="P35" s="42">
        <v>0</v>
      </c>
      <c r="Q35" s="42">
        <v>0</v>
      </c>
      <c r="R35" s="42">
        <v>0</v>
      </c>
      <c r="S35" s="43">
        <v>-4000</v>
      </c>
      <c r="T35" s="38">
        <v>0</v>
      </c>
    </row>
    <row r="36" spans="1:20" ht="14.4" hidden="1" customHeight="1" outlineLevel="4" collapsed="1" x14ac:dyDescent="0.3">
      <c r="A36" s="25" t="s">
        <v>2</v>
      </c>
      <c r="B36" s="25" t="s">
        <v>2</v>
      </c>
      <c r="C36" s="40" t="s">
        <v>2</v>
      </c>
      <c r="D36" s="41" t="s">
        <v>2</v>
      </c>
      <c r="E36" s="41" t="s">
        <v>2</v>
      </c>
      <c r="F36" s="25" t="s">
        <v>2</v>
      </c>
      <c r="H36" s="42">
        <v>0</v>
      </c>
      <c r="I36" s="42">
        <v>0</v>
      </c>
      <c r="J36" s="42">
        <v>0</v>
      </c>
      <c r="K36" s="42">
        <v>1186</v>
      </c>
      <c r="L36" s="42">
        <v>0</v>
      </c>
      <c r="M36" s="42">
        <v>1186</v>
      </c>
      <c r="N36" s="42">
        <v>1186</v>
      </c>
      <c r="O36" s="38">
        <v>1</v>
      </c>
      <c r="P36" s="42">
        <v>1186</v>
      </c>
      <c r="Q36" s="42">
        <v>0</v>
      </c>
      <c r="R36" s="42">
        <v>1186</v>
      </c>
      <c r="S36" s="42">
        <v>1186</v>
      </c>
      <c r="T36" s="38">
        <v>1</v>
      </c>
    </row>
    <row r="37" spans="1:20" ht="14.4" customHeight="1" x14ac:dyDescent="0.3">
      <c r="A37" s="25" t="s">
        <v>2</v>
      </c>
      <c r="B37" s="26" t="s">
        <v>29</v>
      </c>
      <c r="H37" s="27">
        <v>190041251</v>
      </c>
      <c r="I37" s="27">
        <v>3036294</v>
      </c>
      <c r="J37" s="27">
        <v>193077545</v>
      </c>
      <c r="K37" s="27">
        <v>124369184.28</v>
      </c>
      <c r="L37" s="27">
        <v>0</v>
      </c>
      <c r="M37" s="27">
        <v>124369184.28</v>
      </c>
      <c r="N37" s="28">
        <v>-68708360.719999999</v>
      </c>
      <c r="O37" s="29">
        <v>0.6441411106610041</v>
      </c>
      <c r="P37" s="27">
        <v>181109194.26999399</v>
      </c>
      <c r="Q37" s="27">
        <v>14649155</v>
      </c>
      <c r="R37" s="27">
        <v>195758349.26999399</v>
      </c>
      <c r="S37" s="27">
        <v>2680804.269994</v>
      </c>
      <c r="T37" s="29">
        <v>1.0138845989055538</v>
      </c>
    </row>
    <row r="38" spans="1:20" ht="14.4" customHeight="1" outlineLevel="1" x14ac:dyDescent="0.3">
      <c r="A38" s="30" t="s">
        <v>2</v>
      </c>
      <c r="B38" s="30" t="s">
        <v>2</v>
      </c>
      <c r="C38" s="44" t="s">
        <v>30</v>
      </c>
      <c r="H38" s="32">
        <v>15124846</v>
      </c>
      <c r="I38" s="32">
        <v>0</v>
      </c>
      <c r="J38" s="32">
        <v>15124846</v>
      </c>
      <c r="K38" s="32">
        <v>15936416.73</v>
      </c>
      <c r="L38" s="32">
        <v>0</v>
      </c>
      <c r="M38" s="32">
        <v>15936416.73</v>
      </c>
      <c r="N38" s="32">
        <v>811570.73</v>
      </c>
      <c r="O38" s="34">
        <v>1.0536581152627935</v>
      </c>
      <c r="P38" s="32">
        <v>15749371.306665</v>
      </c>
      <c r="Q38" s="32">
        <v>216840</v>
      </c>
      <c r="R38" s="32">
        <v>15966211.306665</v>
      </c>
      <c r="S38" s="32">
        <v>841365.30666500004</v>
      </c>
      <c r="T38" s="35">
        <v>1.0556280246863341</v>
      </c>
    </row>
    <row r="39" spans="1:20" ht="14.4" customHeight="1" outlineLevel="2" collapsed="1" x14ac:dyDescent="0.3">
      <c r="A39" s="25" t="s">
        <v>2</v>
      </c>
      <c r="B39" s="25" t="s">
        <v>2</v>
      </c>
      <c r="D39" s="25" t="s">
        <v>31</v>
      </c>
      <c r="H39" s="36">
        <v>15124846</v>
      </c>
      <c r="I39" s="36">
        <v>0</v>
      </c>
      <c r="J39" s="36">
        <v>15124846</v>
      </c>
      <c r="K39" s="36">
        <v>15936416.73</v>
      </c>
      <c r="L39" s="36">
        <v>0</v>
      </c>
      <c r="M39" s="36">
        <v>15936416.73</v>
      </c>
      <c r="N39" s="36">
        <v>811570.73</v>
      </c>
      <c r="O39" s="38">
        <v>1.0536581152627935</v>
      </c>
      <c r="P39" s="36">
        <v>15749371.306665</v>
      </c>
      <c r="Q39" s="36">
        <v>216840</v>
      </c>
      <c r="R39" s="36">
        <v>15966211.306665</v>
      </c>
      <c r="S39" s="36">
        <v>841365.30666500004</v>
      </c>
      <c r="T39" s="39">
        <v>1.0556280246863341</v>
      </c>
    </row>
    <row r="40" spans="1:20" ht="14.4" hidden="1" customHeight="1" outlineLevel="3" collapsed="1" x14ac:dyDescent="0.3">
      <c r="A40" s="25" t="s">
        <v>2</v>
      </c>
      <c r="B40" s="25" t="s">
        <v>2</v>
      </c>
      <c r="C40" s="40" t="s">
        <v>2</v>
      </c>
      <c r="E40" s="25" t="s">
        <v>2</v>
      </c>
      <c r="H40" s="36">
        <v>15124846</v>
      </c>
      <c r="I40" s="36">
        <v>0</v>
      </c>
      <c r="J40" s="36">
        <v>15124846</v>
      </c>
      <c r="K40" s="36">
        <v>15936416.73</v>
      </c>
      <c r="L40" s="36">
        <v>0</v>
      </c>
      <c r="M40" s="36">
        <v>15936416.73</v>
      </c>
      <c r="N40" s="36">
        <v>811570.73</v>
      </c>
      <c r="O40" s="38">
        <v>1.0536581152627935</v>
      </c>
      <c r="P40" s="36">
        <v>15749371.306665</v>
      </c>
      <c r="Q40" s="36">
        <v>216840</v>
      </c>
      <c r="R40" s="36">
        <v>15966211.306665</v>
      </c>
      <c r="S40" s="36">
        <v>841365.30666500004</v>
      </c>
      <c r="T40" s="39">
        <v>1.0556280246863341</v>
      </c>
    </row>
    <row r="41" spans="1:20" ht="14.4" hidden="1" customHeight="1" outlineLevel="4" collapsed="1" x14ac:dyDescent="0.3">
      <c r="A41" s="25" t="s">
        <v>2</v>
      </c>
      <c r="B41" s="25" t="s">
        <v>2</v>
      </c>
      <c r="C41" s="40" t="s">
        <v>2</v>
      </c>
      <c r="D41" s="41" t="s">
        <v>2</v>
      </c>
      <c r="E41" s="41" t="s">
        <v>2</v>
      </c>
      <c r="F41" s="25" t="s">
        <v>2</v>
      </c>
      <c r="H41" s="42">
        <v>340000</v>
      </c>
      <c r="I41" s="42">
        <v>0</v>
      </c>
      <c r="J41" s="42">
        <v>340000</v>
      </c>
      <c r="K41" s="42">
        <v>342026.51</v>
      </c>
      <c r="L41" s="42">
        <v>0</v>
      </c>
      <c r="M41" s="42">
        <v>342026.51</v>
      </c>
      <c r="N41" s="42">
        <v>2026.51</v>
      </c>
      <c r="O41" s="38">
        <v>1.0059603235294117</v>
      </c>
      <c r="P41" s="42">
        <v>392188.57999900001</v>
      </c>
      <c r="Q41" s="42">
        <v>0</v>
      </c>
      <c r="R41" s="42">
        <v>392188.57999900001</v>
      </c>
      <c r="S41" s="42">
        <v>52188.579999000001</v>
      </c>
      <c r="T41" s="38">
        <v>1.1534958235264705</v>
      </c>
    </row>
    <row r="42" spans="1:20" ht="14.4" hidden="1" customHeight="1" outlineLevel="4" collapsed="1" x14ac:dyDescent="0.3">
      <c r="A42" s="25" t="s">
        <v>2</v>
      </c>
      <c r="B42" s="25" t="s">
        <v>2</v>
      </c>
      <c r="C42" s="40" t="s">
        <v>2</v>
      </c>
      <c r="D42" s="41" t="s">
        <v>2</v>
      </c>
      <c r="E42" s="41" t="s">
        <v>2</v>
      </c>
      <c r="F42" s="25" t="s">
        <v>2</v>
      </c>
      <c r="H42" s="42">
        <v>14722998</v>
      </c>
      <c r="I42" s="42">
        <v>0</v>
      </c>
      <c r="J42" s="42">
        <v>14722998</v>
      </c>
      <c r="K42" s="42">
        <v>15523825.220000001</v>
      </c>
      <c r="L42" s="42">
        <v>0</v>
      </c>
      <c r="M42" s="42">
        <v>15523825.220000001</v>
      </c>
      <c r="N42" s="42">
        <v>800827.22</v>
      </c>
      <c r="O42" s="38">
        <v>1.054392944969496</v>
      </c>
      <c r="P42" s="42">
        <v>15286607.726666</v>
      </c>
      <c r="Q42" s="42">
        <v>216840</v>
      </c>
      <c r="R42" s="42">
        <v>15503447.726666</v>
      </c>
      <c r="S42" s="42">
        <v>780449.72666599997</v>
      </c>
      <c r="T42" s="38">
        <v>1.053008886278868</v>
      </c>
    </row>
    <row r="43" spans="1:20" ht="14.4" hidden="1" customHeight="1" outlineLevel="4" collapsed="1" x14ac:dyDescent="0.3">
      <c r="A43" s="25" t="s">
        <v>2</v>
      </c>
      <c r="B43" s="25" t="s">
        <v>2</v>
      </c>
      <c r="C43" s="40" t="s">
        <v>2</v>
      </c>
      <c r="D43" s="41" t="s">
        <v>2</v>
      </c>
      <c r="E43" s="41" t="s">
        <v>2</v>
      </c>
      <c r="F43" s="25" t="s">
        <v>2</v>
      </c>
      <c r="H43" s="42">
        <v>55998</v>
      </c>
      <c r="I43" s="42">
        <v>0</v>
      </c>
      <c r="J43" s="42">
        <v>55998</v>
      </c>
      <c r="K43" s="42">
        <v>64365</v>
      </c>
      <c r="L43" s="42">
        <v>0</v>
      </c>
      <c r="M43" s="42">
        <v>64365</v>
      </c>
      <c r="N43" s="42">
        <v>8367</v>
      </c>
      <c r="O43" s="38">
        <v>1.1494160505732347</v>
      </c>
      <c r="P43" s="42">
        <v>64375</v>
      </c>
      <c r="Q43" s="42">
        <v>0</v>
      </c>
      <c r="R43" s="42">
        <v>64375</v>
      </c>
      <c r="S43" s="42">
        <v>8377</v>
      </c>
      <c r="T43" s="38">
        <v>1.149594628379585</v>
      </c>
    </row>
    <row r="44" spans="1:20" ht="14.4" hidden="1" customHeight="1" outlineLevel="4" collapsed="1" x14ac:dyDescent="0.3">
      <c r="A44" s="25" t="s">
        <v>2</v>
      </c>
      <c r="B44" s="25" t="s">
        <v>2</v>
      </c>
      <c r="C44" s="40" t="s">
        <v>2</v>
      </c>
      <c r="D44" s="41" t="s">
        <v>2</v>
      </c>
      <c r="E44" s="41" t="s">
        <v>2</v>
      </c>
      <c r="F44" s="25" t="s">
        <v>2</v>
      </c>
      <c r="H44" s="42">
        <v>5850</v>
      </c>
      <c r="I44" s="42">
        <v>0</v>
      </c>
      <c r="J44" s="42">
        <v>5850</v>
      </c>
      <c r="K44" s="42">
        <v>6200</v>
      </c>
      <c r="L44" s="42">
        <v>0</v>
      </c>
      <c r="M44" s="42">
        <v>6200</v>
      </c>
      <c r="N44" s="42">
        <v>350</v>
      </c>
      <c r="O44" s="38">
        <v>1.0598290598290598</v>
      </c>
      <c r="P44" s="42">
        <v>6200</v>
      </c>
      <c r="Q44" s="42">
        <v>0</v>
      </c>
      <c r="R44" s="42">
        <v>6200</v>
      </c>
      <c r="S44" s="42">
        <v>350</v>
      </c>
      <c r="T44" s="38">
        <v>1.0598290598290598</v>
      </c>
    </row>
    <row r="45" spans="1:20" ht="14.4" customHeight="1" outlineLevel="1" x14ac:dyDescent="0.3">
      <c r="A45" s="30" t="s">
        <v>2</v>
      </c>
      <c r="B45" s="30" t="s">
        <v>2</v>
      </c>
      <c r="C45" s="44" t="s">
        <v>32</v>
      </c>
      <c r="H45" s="32">
        <v>546772</v>
      </c>
      <c r="I45" s="32">
        <v>0</v>
      </c>
      <c r="J45" s="32">
        <v>546772</v>
      </c>
      <c r="K45" s="32">
        <v>405355.58</v>
      </c>
      <c r="L45" s="32">
        <v>0</v>
      </c>
      <c r="M45" s="32">
        <v>405355.58</v>
      </c>
      <c r="N45" s="33">
        <v>-141416.42000000001</v>
      </c>
      <c r="O45" s="34">
        <v>0.74136126209827857</v>
      </c>
      <c r="P45" s="32">
        <v>827276.52</v>
      </c>
      <c r="Q45" s="33">
        <v>-280505</v>
      </c>
      <c r="R45" s="32">
        <v>546771.52</v>
      </c>
      <c r="S45" s="33">
        <v>-0.48</v>
      </c>
      <c r="T45" s="35">
        <v>0.9999991221203719</v>
      </c>
    </row>
    <row r="46" spans="1:20" ht="14.4" customHeight="1" outlineLevel="2" collapsed="1" x14ac:dyDescent="0.3">
      <c r="A46" s="25" t="s">
        <v>2</v>
      </c>
      <c r="B46" s="25" t="s">
        <v>2</v>
      </c>
      <c r="D46" s="25" t="s">
        <v>33</v>
      </c>
      <c r="H46" s="36">
        <v>546772</v>
      </c>
      <c r="I46" s="36">
        <v>0</v>
      </c>
      <c r="J46" s="36">
        <v>546772</v>
      </c>
      <c r="K46" s="36">
        <v>405355.58</v>
      </c>
      <c r="L46" s="36">
        <v>0</v>
      </c>
      <c r="M46" s="36">
        <v>405355.58</v>
      </c>
      <c r="N46" s="37">
        <v>-141416.42000000001</v>
      </c>
      <c r="O46" s="38">
        <v>0.74136126209827857</v>
      </c>
      <c r="P46" s="36">
        <v>827276.52</v>
      </c>
      <c r="Q46" s="37">
        <v>-280505</v>
      </c>
      <c r="R46" s="36">
        <v>546771.52</v>
      </c>
      <c r="S46" s="37">
        <v>-0.48</v>
      </c>
      <c r="T46" s="39">
        <v>0.9999991221203719</v>
      </c>
    </row>
    <row r="47" spans="1:20" ht="14.4" hidden="1" customHeight="1" outlineLevel="3" collapsed="1" x14ac:dyDescent="0.3">
      <c r="A47" s="25" t="s">
        <v>2</v>
      </c>
      <c r="B47" s="25" t="s">
        <v>2</v>
      </c>
      <c r="C47" s="40" t="s">
        <v>2</v>
      </c>
      <c r="E47" s="25" t="s">
        <v>2</v>
      </c>
      <c r="H47" s="36">
        <v>546772</v>
      </c>
      <c r="I47" s="36">
        <v>0</v>
      </c>
      <c r="J47" s="36">
        <v>546772</v>
      </c>
      <c r="K47" s="36">
        <v>405355.58</v>
      </c>
      <c r="L47" s="36">
        <v>0</v>
      </c>
      <c r="M47" s="36">
        <v>405355.58</v>
      </c>
      <c r="N47" s="37">
        <v>-141416.42000000001</v>
      </c>
      <c r="O47" s="38">
        <v>0.74136126209827857</v>
      </c>
      <c r="P47" s="36">
        <v>827276.52</v>
      </c>
      <c r="Q47" s="37">
        <v>-280505</v>
      </c>
      <c r="R47" s="36">
        <v>546771.52</v>
      </c>
      <c r="S47" s="37">
        <v>-0.48</v>
      </c>
      <c r="T47" s="39">
        <v>0.9999991221203719</v>
      </c>
    </row>
    <row r="48" spans="1:20" ht="14.4" hidden="1" customHeight="1" outlineLevel="4" collapsed="1" x14ac:dyDescent="0.3">
      <c r="A48" s="25" t="s">
        <v>2</v>
      </c>
      <c r="B48" s="25" t="s">
        <v>2</v>
      </c>
      <c r="C48" s="40" t="s">
        <v>2</v>
      </c>
      <c r="D48" s="41" t="s">
        <v>2</v>
      </c>
      <c r="E48" s="41" t="s">
        <v>2</v>
      </c>
      <c r="F48" s="25" t="s">
        <v>2</v>
      </c>
      <c r="H48" s="42">
        <v>546772</v>
      </c>
      <c r="I48" s="42">
        <v>0</v>
      </c>
      <c r="J48" s="42">
        <v>546772</v>
      </c>
      <c r="K48" s="42">
        <v>405355.58</v>
      </c>
      <c r="L48" s="42">
        <v>0</v>
      </c>
      <c r="M48" s="42">
        <v>405355.58</v>
      </c>
      <c r="N48" s="43">
        <v>-141416.42000000001</v>
      </c>
      <c r="O48" s="38">
        <v>0.74136126209827857</v>
      </c>
      <c r="P48" s="42">
        <v>827276.52</v>
      </c>
      <c r="Q48" s="43">
        <v>-280505</v>
      </c>
      <c r="R48" s="42">
        <v>546771.52</v>
      </c>
      <c r="S48" s="43">
        <v>-0.48</v>
      </c>
      <c r="T48" s="38">
        <v>0.9999991221203719</v>
      </c>
    </row>
    <row r="49" spans="1:20" ht="14.4" customHeight="1" outlineLevel="1" x14ac:dyDescent="0.3">
      <c r="A49" s="30" t="s">
        <v>2</v>
      </c>
      <c r="B49" s="30" t="s">
        <v>2</v>
      </c>
      <c r="C49" s="44" t="s">
        <v>34</v>
      </c>
      <c r="H49" s="32">
        <v>1742580</v>
      </c>
      <c r="I49" s="32">
        <v>0</v>
      </c>
      <c r="J49" s="32">
        <v>1742580</v>
      </c>
      <c r="K49" s="32">
        <v>2004103.13</v>
      </c>
      <c r="L49" s="32">
        <v>0</v>
      </c>
      <c r="M49" s="32">
        <v>2004103.13</v>
      </c>
      <c r="N49" s="32">
        <v>261523.13</v>
      </c>
      <c r="O49" s="34">
        <v>1.1500781197993779</v>
      </c>
      <c r="P49" s="32">
        <v>2042837.8233330001</v>
      </c>
      <c r="Q49" s="32">
        <v>177609</v>
      </c>
      <c r="R49" s="32">
        <v>2220446.8233329998</v>
      </c>
      <c r="S49" s="32">
        <v>477866.82333300001</v>
      </c>
      <c r="T49" s="35">
        <v>1.274229489224598</v>
      </c>
    </row>
    <row r="50" spans="1:20" ht="14.4" customHeight="1" outlineLevel="2" collapsed="1" x14ac:dyDescent="0.3">
      <c r="A50" s="25" t="s">
        <v>2</v>
      </c>
      <c r="B50" s="25" t="s">
        <v>2</v>
      </c>
      <c r="D50" s="25" t="s">
        <v>35</v>
      </c>
      <c r="H50" s="36">
        <v>1222580</v>
      </c>
      <c r="I50" s="36">
        <v>0</v>
      </c>
      <c r="J50" s="36">
        <v>1222580</v>
      </c>
      <c r="K50" s="36">
        <v>1801074.43</v>
      </c>
      <c r="L50" s="36">
        <v>0</v>
      </c>
      <c r="M50" s="36">
        <v>1801074.43</v>
      </c>
      <c r="N50" s="36">
        <v>578494.43000000005</v>
      </c>
      <c r="O50" s="38">
        <v>1.4731751132850202</v>
      </c>
      <c r="P50" s="36">
        <v>1814320</v>
      </c>
      <c r="Q50" s="36">
        <v>158262</v>
      </c>
      <c r="R50" s="36">
        <v>1972582</v>
      </c>
      <c r="S50" s="36">
        <v>750002</v>
      </c>
      <c r="T50" s="39">
        <v>1.6134584239886143</v>
      </c>
    </row>
    <row r="51" spans="1:20" ht="14.4" hidden="1" customHeight="1" outlineLevel="3" collapsed="1" x14ac:dyDescent="0.3">
      <c r="A51" s="25" t="s">
        <v>2</v>
      </c>
      <c r="B51" s="25" t="s">
        <v>2</v>
      </c>
      <c r="C51" s="40" t="s">
        <v>2</v>
      </c>
      <c r="E51" s="25" t="s">
        <v>2</v>
      </c>
      <c r="H51" s="36">
        <v>1222580</v>
      </c>
      <c r="I51" s="36">
        <v>0</v>
      </c>
      <c r="J51" s="36">
        <v>1222580</v>
      </c>
      <c r="K51" s="36">
        <v>1801074.43</v>
      </c>
      <c r="L51" s="36">
        <v>0</v>
      </c>
      <c r="M51" s="36">
        <v>1801074.43</v>
      </c>
      <c r="N51" s="36">
        <v>578494.43000000005</v>
      </c>
      <c r="O51" s="38">
        <v>1.4731751132850202</v>
      </c>
      <c r="P51" s="36">
        <v>1814320</v>
      </c>
      <c r="Q51" s="36">
        <v>158262</v>
      </c>
      <c r="R51" s="36">
        <v>1972582</v>
      </c>
      <c r="S51" s="36">
        <v>750002</v>
      </c>
      <c r="T51" s="39">
        <v>1.6134584239886143</v>
      </c>
    </row>
    <row r="52" spans="1:20" ht="14.4" hidden="1" customHeight="1" outlineLevel="4" collapsed="1" x14ac:dyDescent="0.3">
      <c r="A52" s="25" t="s">
        <v>2</v>
      </c>
      <c r="B52" s="25" t="s">
        <v>2</v>
      </c>
      <c r="C52" s="40" t="s">
        <v>2</v>
      </c>
      <c r="D52" s="41" t="s">
        <v>2</v>
      </c>
      <c r="E52" s="41" t="s">
        <v>2</v>
      </c>
      <c r="F52" s="25" t="s">
        <v>2</v>
      </c>
      <c r="H52" s="42">
        <v>899080</v>
      </c>
      <c r="I52" s="42">
        <v>0</v>
      </c>
      <c r="J52" s="42">
        <v>899080</v>
      </c>
      <c r="K52" s="42">
        <v>888926.43</v>
      </c>
      <c r="L52" s="42">
        <v>0</v>
      </c>
      <c r="M52" s="42">
        <v>888926.43</v>
      </c>
      <c r="N52" s="43">
        <v>-10153.57</v>
      </c>
      <c r="O52" s="38">
        <v>0.98870671130488941</v>
      </c>
      <c r="P52" s="42">
        <v>897772</v>
      </c>
      <c r="Q52" s="42">
        <v>162662</v>
      </c>
      <c r="R52" s="42">
        <v>1060434</v>
      </c>
      <c r="S52" s="42">
        <v>161354</v>
      </c>
      <c r="T52" s="38">
        <v>1.1794656760243805</v>
      </c>
    </row>
    <row r="53" spans="1:20" ht="14.4" hidden="1" customHeight="1" outlineLevel="4" collapsed="1" x14ac:dyDescent="0.3">
      <c r="A53" s="25" t="s">
        <v>2</v>
      </c>
      <c r="B53" s="25" t="s">
        <v>2</v>
      </c>
      <c r="C53" s="40" t="s">
        <v>2</v>
      </c>
      <c r="D53" s="41" t="s">
        <v>2</v>
      </c>
      <c r="E53" s="41" t="s">
        <v>2</v>
      </c>
      <c r="F53" s="25" t="s">
        <v>2</v>
      </c>
      <c r="H53" s="42">
        <v>323500</v>
      </c>
      <c r="I53" s="42">
        <v>0</v>
      </c>
      <c r="J53" s="42">
        <v>323500</v>
      </c>
      <c r="K53" s="42">
        <v>912148</v>
      </c>
      <c r="L53" s="42">
        <v>0</v>
      </c>
      <c r="M53" s="42">
        <v>912148</v>
      </c>
      <c r="N53" s="42">
        <v>588648</v>
      </c>
      <c r="O53" s="38">
        <v>2.8196228748068006</v>
      </c>
      <c r="P53" s="42">
        <v>916548</v>
      </c>
      <c r="Q53" s="43">
        <v>-4400</v>
      </c>
      <c r="R53" s="42">
        <v>912148</v>
      </c>
      <c r="S53" s="42">
        <v>588648</v>
      </c>
      <c r="T53" s="38">
        <v>2.8196228748068006</v>
      </c>
    </row>
    <row r="54" spans="1:20" ht="14.4" customHeight="1" outlineLevel="2" collapsed="1" x14ac:dyDescent="0.3">
      <c r="A54" s="25" t="s">
        <v>2</v>
      </c>
      <c r="B54" s="25" t="s">
        <v>2</v>
      </c>
      <c r="D54" s="25" t="s">
        <v>97</v>
      </c>
      <c r="H54" s="36">
        <v>520000</v>
      </c>
      <c r="I54" s="36">
        <v>0</v>
      </c>
      <c r="J54" s="36">
        <v>520000</v>
      </c>
      <c r="K54" s="36">
        <v>203028.7</v>
      </c>
      <c r="L54" s="36">
        <v>0</v>
      </c>
      <c r="M54" s="36">
        <v>203028.7</v>
      </c>
      <c r="N54" s="37">
        <v>-316971.3</v>
      </c>
      <c r="O54" s="38">
        <v>0.39043980769230768</v>
      </c>
      <c r="P54" s="36">
        <v>228517.82333300001</v>
      </c>
      <c r="Q54" s="36">
        <v>19347</v>
      </c>
      <c r="R54" s="36">
        <v>247864.82333300001</v>
      </c>
      <c r="S54" s="37">
        <v>-272135.17666699999</v>
      </c>
      <c r="T54" s="39">
        <v>0.47666312179423076</v>
      </c>
    </row>
    <row r="55" spans="1:20" ht="14.4" hidden="1" customHeight="1" outlineLevel="3" collapsed="1" x14ac:dyDescent="0.3">
      <c r="A55" s="25" t="s">
        <v>2</v>
      </c>
      <c r="B55" s="25" t="s">
        <v>2</v>
      </c>
      <c r="C55" s="40" t="s">
        <v>2</v>
      </c>
      <c r="E55" s="25" t="s">
        <v>2</v>
      </c>
      <c r="H55" s="36">
        <v>520000</v>
      </c>
      <c r="I55" s="36">
        <v>0</v>
      </c>
      <c r="J55" s="36">
        <v>520000</v>
      </c>
      <c r="K55" s="36">
        <v>203028.7</v>
      </c>
      <c r="L55" s="36">
        <v>0</v>
      </c>
      <c r="M55" s="36">
        <v>203028.7</v>
      </c>
      <c r="N55" s="37">
        <v>-316971.3</v>
      </c>
      <c r="O55" s="38">
        <v>0.39043980769230768</v>
      </c>
      <c r="P55" s="36">
        <v>228517.82333300001</v>
      </c>
      <c r="Q55" s="36">
        <v>19347</v>
      </c>
      <c r="R55" s="36">
        <v>247864.82333300001</v>
      </c>
      <c r="S55" s="37">
        <v>-272135.17666699999</v>
      </c>
      <c r="T55" s="39">
        <v>0.47666312179423076</v>
      </c>
    </row>
    <row r="56" spans="1:20" ht="14.4" hidden="1" customHeight="1" outlineLevel="4" collapsed="1" x14ac:dyDescent="0.3">
      <c r="A56" s="25" t="s">
        <v>2</v>
      </c>
      <c r="B56" s="25" t="s">
        <v>2</v>
      </c>
      <c r="C56" s="40" t="s">
        <v>2</v>
      </c>
      <c r="D56" s="41" t="s">
        <v>2</v>
      </c>
      <c r="E56" s="41" t="s">
        <v>2</v>
      </c>
      <c r="F56" s="25" t="s">
        <v>2</v>
      </c>
      <c r="H56" s="42">
        <v>0</v>
      </c>
      <c r="I56" s="42">
        <v>0</v>
      </c>
      <c r="J56" s="42">
        <v>0</v>
      </c>
      <c r="K56" s="42">
        <v>559</v>
      </c>
      <c r="L56" s="42">
        <v>0</v>
      </c>
      <c r="M56" s="42">
        <v>559</v>
      </c>
      <c r="N56" s="42">
        <v>559</v>
      </c>
      <c r="O56" s="38">
        <v>1</v>
      </c>
      <c r="P56" s="42">
        <v>784.42333299999996</v>
      </c>
      <c r="Q56" s="42">
        <v>0</v>
      </c>
      <c r="R56" s="42">
        <v>784.42333299999996</v>
      </c>
      <c r="S56" s="42">
        <v>784.42333299999996</v>
      </c>
      <c r="T56" s="38">
        <v>1</v>
      </c>
    </row>
    <row r="57" spans="1:20" ht="14.4" hidden="1" customHeight="1" outlineLevel="4" collapsed="1" x14ac:dyDescent="0.3">
      <c r="A57" s="25" t="s">
        <v>2</v>
      </c>
      <c r="B57" s="25" t="s">
        <v>2</v>
      </c>
      <c r="C57" s="40" t="s">
        <v>2</v>
      </c>
      <c r="D57" s="41" t="s">
        <v>2</v>
      </c>
      <c r="E57" s="41" t="s">
        <v>2</v>
      </c>
      <c r="F57" s="25" t="s">
        <v>2</v>
      </c>
      <c r="H57" s="42">
        <v>520000</v>
      </c>
      <c r="I57" s="42">
        <v>0</v>
      </c>
      <c r="J57" s="42">
        <v>520000</v>
      </c>
      <c r="K57" s="42">
        <v>202469.7</v>
      </c>
      <c r="L57" s="42">
        <v>0</v>
      </c>
      <c r="M57" s="42">
        <v>202469.7</v>
      </c>
      <c r="N57" s="43">
        <v>-317530.3</v>
      </c>
      <c r="O57" s="38">
        <v>0.38936480769230769</v>
      </c>
      <c r="P57" s="42">
        <v>227733.4</v>
      </c>
      <c r="Q57" s="42">
        <v>19347</v>
      </c>
      <c r="R57" s="42">
        <v>247080.4</v>
      </c>
      <c r="S57" s="43">
        <v>-272919.59999999998</v>
      </c>
      <c r="T57" s="38">
        <v>0.4751546153846154</v>
      </c>
    </row>
    <row r="58" spans="1:20" ht="14.4" customHeight="1" outlineLevel="1" x14ac:dyDescent="0.3">
      <c r="A58" s="30" t="s">
        <v>2</v>
      </c>
      <c r="B58" s="30" t="s">
        <v>2</v>
      </c>
      <c r="C58" s="31" t="s">
        <v>88</v>
      </c>
      <c r="H58" s="32">
        <v>3557411</v>
      </c>
      <c r="I58" s="32">
        <v>0</v>
      </c>
      <c r="J58" s="32">
        <v>3557411</v>
      </c>
      <c r="K58" s="32">
        <v>3807263.29</v>
      </c>
      <c r="L58" s="32">
        <v>0</v>
      </c>
      <c r="M58" s="32">
        <v>3807263.29</v>
      </c>
      <c r="N58" s="32">
        <v>249852.29</v>
      </c>
      <c r="O58" s="34">
        <v>1.0702343052292804</v>
      </c>
      <c r="P58" s="32">
        <v>4106880.7599960002</v>
      </c>
      <c r="Q58" s="33">
        <v>-1500</v>
      </c>
      <c r="R58" s="32">
        <v>4105380.7599960002</v>
      </c>
      <c r="S58" s="32">
        <v>547969.75999599998</v>
      </c>
      <c r="T58" s="35">
        <v>1.1540361122164406</v>
      </c>
    </row>
    <row r="59" spans="1:20" ht="14.4" customHeight="1" outlineLevel="2" collapsed="1" x14ac:dyDescent="0.3">
      <c r="A59" s="25" t="s">
        <v>2</v>
      </c>
      <c r="B59" s="25" t="s">
        <v>2</v>
      </c>
      <c r="D59" s="25" t="s">
        <v>95</v>
      </c>
      <c r="H59" s="36">
        <v>580000</v>
      </c>
      <c r="I59" s="36">
        <v>0</v>
      </c>
      <c r="J59" s="36">
        <v>580000</v>
      </c>
      <c r="K59" s="36">
        <v>589257.16</v>
      </c>
      <c r="L59" s="36">
        <v>0</v>
      </c>
      <c r="M59" s="36">
        <v>589257.16</v>
      </c>
      <c r="N59" s="36">
        <v>9257.16</v>
      </c>
      <c r="O59" s="38">
        <v>1.0159606206896552</v>
      </c>
      <c r="P59" s="36">
        <v>714471.07333200006</v>
      </c>
      <c r="Q59" s="36">
        <v>9000</v>
      </c>
      <c r="R59" s="36">
        <v>723471.07333200006</v>
      </c>
      <c r="S59" s="36">
        <v>143471.073332</v>
      </c>
      <c r="T59" s="39">
        <v>1.2473639195379311</v>
      </c>
    </row>
    <row r="60" spans="1:20" ht="14.4" hidden="1" customHeight="1" outlineLevel="3" collapsed="1" x14ac:dyDescent="0.3">
      <c r="A60" s="25" t="s">
        <v>2</v>
      </c>
      <c r="B60" s="25" t="s">
        <v>2</v>
      </c>
      <c r="C60" s="40" t="s">
        <v>2</v>
      </c>
      <c r="E60" s="25" t="s">
        <v>2</v>
      </c>
      <c r="H60" s="36">
        <v>580000</v>
      </c>
      <c r="I60" s="36">
        <v>0</v>
      </c>
      <c r="J60" s="36">
        <v>580000</v>
      </c>
      <c r="K60" s="36">
        <v>589257.16</v>
      </c>
      <c r="L60" s="36">
        <v>0</v>
      </c>
      <c r="M60" s="36">
        <v>589257.16</v>
      </c>
      <c r="N60" s="36">
        <v>9257.16</v>
      </c>
      <c r="O60" s="38">
        <v>1.0159606206896552</v>
      </c>
      <c r="P60" s="36">
        <v>714471.07333200006</v>
      </c>
      <c r="Q60" s="36">
        <v>9000</v>
      </c>
      <c r="R60" s="36">
        <v>723471.07333200006</v>
      </c>
      <c r="S60" s="36">
        <v>143471.073332</v>
      </c>
      <c r="T60" s="39">
        <v>1.2473639195379311</v>
      </c>
    </row>
    <row r="61" spans="1:20" ht="14.4" hidden="1" customHeight="1" outlineLevel="4" collapsed="1" x14ac:dyDescent="0.3">
      <c r="A61" s="25" t="s">
        <v>2</v>
      </c>
      <c r="B61" s="25" t="s">
        <v>2</v>
      </c>
      <c r="C61" s="40" t="s">
        <v>2</v>
      </c>
      <c r="D61" s="41" t="s">
        <v>2</v>
      </c>
      <c r="E61" s="41" t="s">
        <v>2</v>
      </c>
      <c r="F61" s="25" t="s">
        <v>2</v>
      </c>
      <c r="H61" s="42">
        <v>0</v>
      </c>
      <c r="I61" s="42">
        <v>0</v>
      </c>
      <c r="J61" s="42">
        <v>0</v>
      </c>
      <c r="K61" s="42">
        <v>582537.56999999995</v>
      </c>
      <c r="L61" s="42">
        <v>0</v>
      </c>
      <c r="M61" s="42">
        <v>582537.56999999995</v>
      </c>
      <c r="N61" s="42">
        <v>582537.56999999995</v>
      </c>
      <c r="O61" s="38">
        <v>1</v>
      </c>
      <c r="P61" s="42">
        <v>707156.48333199997</v>
      </c>
      <c r="Q61" s="42">
        <v>0</v>
      </c>
      <c r="R61" s="42">
        <v>707156.48333199997</v>
      </c>
      <c r="S61" s="42">
        <v>707156.48333199997</v>
      </c>
      <c r="T61" s="38">
        <v>1</v>
      </c>
    </row>
    <row r="62" spans="1:20" ht="14.4" hidden="1" customHeight="1" outlineLevel="4" collapsed="1" x14ac:dyDescent="0.3">
      <c r="A62" s="25" t="s">
        <v>2</v>
      </c>
      <c r="B62" s="25" t="s">
        <v>2</v>
      </c>
      <c r="C62" s="40" t="s">
        <v>2</v>
      </c>
      <c r="D62" s="41" t="s">
        <v>2</v>
      </c>
      <c r="E62" s="41" t="s">
        <v>2</v>
      </c>
      <c r="F62" s="25" t="s">
        <v>2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8">
        <v>0</v>
      </c>
      <c r="P62" s="42">
        <v>595</v>
      </c>
      <c r="Q62" s="42">
        <v>0</v>
      </c>
      <c r="R62" s="42">
        <v>595</v>
      </c>
      <c r="S62" s="42">
        <v>595</v>
      </c>
      <c r="T62" s="38">
        <v>1</v>
      </c>
    </row>
    <row r="63" spans="1:20" ht="14.4" hidden="1" customHeight="1" outlineLevel="4" collapsed="1" x14ac:dyDescent="0.3">
      <c r="A63" s="25" t="s">
        <v>2</v>
      </c>
      <c r="B63" s="25" t="s">
        <v>2</v>
      </c>
      <c r="C63" s="40" t="s">
        <v>2</v>
      </c>
      <c r="D63" s="41" t="s">
        <v>2</v>
      </c>
      <c r="E63" s="41" t="s">
        <v>2</v>
      </c>
      <c r="F63" s="25" t="s">
        <v>2</v>
      </c>
      <c r="H63" s="42">
        <v>580000</v>
      </c>
      <c r="I63" s="42">
        <v>0</v>
      </c>
      <c r="J63" s="42">
        <v>580000</v>
      </c>
      <c r="K63" s="42">
        <v>6719.59</v>
      </c>
      <c r="L63" s="42">
        <v>0</v>
      </c>
      <c r="M63" s="42">
        <v>6719.59</v>
      </c>
      <c r="N63" s="43">
        <v>-573280.41</v>
      </c>
      <c r="O63" s="38">
        <v>1.15855E-2</v>
      </c>
      <c r="P63" s="42">
        <v>6719.59</v>
      </c>
      <c r="Q63" s="42">
        <v>9000</v>
      </c>
      <c r="R63" s="42">
        <v>15719.59</v>
      </c>
      <c r="S63" s="43">
        <v>-564280.41</v>
      </c>
      <c r="T63" s="38">
        <v>2.7102741379310343E-2</v>
      </c>
    </row>
    <row r="64" spans="1:20" ht="14.4" customHeight="1" outlineLevel="2" collapsed="1" x14ac:dyDescent="0.3">
      <c r="A64" s="25" t="s">
        <v>2</v>
      </c>
      <c r="B64" s="25" t="s">
        <v>2</v>
      </c>
      <c r="D64" s="25" t="s">
        <v>98</v>
      </c>
      <c r="H64" s="36">
        <v>90800</v>
      </c>
      <c r="I64" s="36">
        <v>0</v>
      </c>
      <c r="J64" s="36">
        <v>90800</v>
      </c>
      <c r="K64" s="36">
        <v>92260.02</v>
      </c>
      <c r="L64" s="36">
        <v>0</v>
      </c>
      <c r="M64" s="36">
        <v>92260.02</v>
      </c>
      <c r="N64" s="36">
        <v>1460.02</v>
      </c>
      <c r="O64" s="38">
        <v>1.0160795154185023</v>
      </c>
      <c r="P64" s="36">
        <v>127997.18999899999</v>
      </c>
      <c r="Q64" s="37">
        <v>-10500</v>
      </c>
      <c r="R64" s="36">
        <v>117497.18999899999</v>
      </c>
      <c r="S64" s="36">
        <v>26697.189998999998</v>
      </c>
      <c r="T64" s="39">
        <v>1.2940219162885462</v>
      </c>
    </row>
    <row r="65" spans="1:20" ht="14.4" hidden="1" customHeight="1" outlineLevel="3" collapsed="1" x14ac:dyDescent="0.3">
      <c r="A65" s="25" t="s">
        <v>2</v>
      </c>
      <c r="B65" s="25" t="s">
        <v>2</v>
      </c>
      <c r="C65" s="40" t="s">
        <v>2</v>
      </c>
      <c r="E65" s="25" t="s">
        <v>2</v>
      </c>
      <c r="H65" s="36">
        <v>90800</v>
      </c>
      <c r="I65" s="36">
        <v>0</v>
      </c>
      <c r="J65" s="36">
        <v>90800</v>
      </c>
      <c r="K65" s="36">
        <v>92260.02</v>
      </c>
      <c r="L65" s="36">
        <v>0</v>
      </c>
      <c r="M65" s="36">
        <v>92260.02</v>
      </c>
      <c r="N65" s="36">
        <v>1460.02</v>
      </c>
      <c r="O65" s="38">
        <v>1.0160795154185023</v>
      </c>
      <c r="P65" s="36">
        <v>127997.18999899999</v>
      </c>
      <c r="Q65" s="37">
        <v>-10500</v>
      </c>
      <c r="R65" s="36">
        <v>117497.18999899999</v>
      </c>
      <c r="S65" s="36">
        <v>26697.189998999998</v>
      </c>
      <c r="T65" s="39">
        <v>1.2940219162885462</v>
      </c>
    </row>
    <row r="66" spans="1:20" ht="14.4" hidden="1" customHeight="1" outlineLevel="4" collapsed="1" x14ac:dyDescent="0.3">
      <c r="A66" s="25" t="s">
        <v>2</v>
      </c>
      <c r="B66" s="25" t="s">
        <v>2</v>
      </c>
      <c r="C66" s="40" t="s">
        <v>2</v>
      </c>
      <c r="D66" s="41" t="s">
        <v>2</v>
      </c>
      <c r="E66" s="41" t="s">
        <v>2</v>
      </c>
      <c r="F66" s="25" t="s">
        <v>2</v>
      </c>
      <c r="H66" s="42">
        <v>2800</v>
      </c>
      <c r="I66" s="42">
        <v>0</v>
      </c>
      <c r="J66" s="42">
        <v>2800</v>
      </c>
      <c r="K66" s="42">
        <v>7965.37</v>
      </c>
      <c r="L66" s="42">
        <v>0</v>
      </c>
      <c r="M66" s="42">
        <v>7965.37</v>
      </c>
      <c r="N66" s="42">
        <v>5165.37</v>
      </c>
      <c r="O66" s="38">
        <v>2.8447749999999998</v>
      </c>
      <c r="P66" s="42">
        <v>9105.9699990000008</v>
      </c>
      <c r="Q66" s="43">
        <v>-500</v>
      </c>
      <c r="R66" s="42">
        <v>8605.9699990000008</v>
      </c>
      <c r="S66" s="42">
        <v>5805.9699989999999</v>
      </c>
      <c r="T66" s="38">
        <v>3.0735607139285714</v>
      </c>
    </row>
    <row r="67" spans="1:20" ht="14.4" hidden="1" customHeight="1" outlineLevel="4" collapsed="1" x14ac:dyDescent="0.3">
      <c r="A67" s="25" t="s">
        <v>2</v>
      </c>
      <c r="B67" s="25" t="s">
        <v>2</v>
      </c>
      <c r="C67" s="40" t="s">
        <v>2</v>
      </c>
      <c r="D67" s="41" t="s">
        <v>2</v>
      </c>
      <c r="E67" s="41" t="s">
        <v>2</v>
      </c>
      <c r="F67" s="25" t="s">
        <v>2</v>
      </c>
      <c r="H67" s="42">
        <v>88000</v>
      </c>
      <c r="I67" s="42">
        <v>0</v>
      </c>
      <c r="J67" s="42">
        <v>88000</v>
      </c>
      <c r="K67" s="42">
        <v>84294.65</v>
      </c>
      <c r="L67" s="42">
        <v>0</v>
      </c>
      <c r="M67" s="42">
        <v>84294.65</v>
      </c>
      <c r="N67" s="43">
        <v>-3705.35</v>
      </c>
      <c r="O67" s="38">
        <v>0.95789374999999999</v>
      </c>
      <c r="P67" s="42">
        <v>118891.22</v>
      </c>
      <c r="Q67" s="43">
        <v>-10000</v>
      </c>
      <c r="R67" s="42">
        <v>108891.22</v>
      </c>
      <c r="S67" s="42">
        <v>20891.22</v>
      </c>
      <c r="T67" s="38">
        <v>1.2374002272727274</v>
      </c>
    </row>
    <row r="68" spans="1:20" ht="14.4" customHeight="1" outlineLevel="2" collapsed="1" x14ac:dyDescent="0.3">
      <c r="A68" s="25" t="s">
        <v>2</v>
      </c>
      <c r="B68" s="25" t="s">
        <v>2</v>
      </c>
      <c r="D68" s="25" t="s">
        <v>36</v>
      </c>
      <c r="H68" s="36">
        <v>2707000</v>
      </c>
      <c r="I68" s="36">
        <v>0</v>
      </c>
      <c r="J68" s="36">
        <v>2707000</v>
      </c>
      <c r="K68" s="36">
        <v>2994040.08</v>
      </c>
      <c r="L68" s="36">
        <v>0</v>
      </c>
      <c r="M68" s="36">
        <v>2994040.08</v>
      </c>
      <c r="N68" s="36">
        <v>287040.08</v>
      </c>
      <c r="O68" s="38">
        <v>1.1060362319911341</v>
      </c>
      <c r="P68" s="36">
        <v>3075399.8466659999</v>
      </c>
      <c r="Q68" s="36">
        <v>0</v>
      </c>
      <c r="R68" s="36">
        <v>3075399.8466659999</v>
      </c>
      <c r="S68" s="36">
        <v>368399.84666600003</v>
      </c>
      <c r="T68" s="39">
        <v>1.1360915576896933</v>
      </c>
    </row>
    <row r="69" spans="1:20" ht="14.4" hidden="1" customHeight="1" outlineLevel="3" collapsed="1" x14ac:dyDescent="0.3">
      <c r="A69" s="25" t="s">
        <v>2</v>
      </c>
      <c r="B69" s="25" t="s">
        <v>2</v>
      </c>
      <c r="C69" s="40" t="s">
        <v>2</v>
      </c>
      <c r="E69" s="25" t="s">
        <v>2</v>
      </c>
      <c r="H69" s="36">
        <v>2707000</v>
      </c>
      <c r="I69" s="36">
        <v>0</v>
      </c>
      <c r="J69" s="36">
        <v>2707000</v>
      </c>
      <c r="K69" s="36">
        <v>2994040.08</v>
      </c>
      <c r="L69" s="36">
        <v>0</v>
      </c>
      <c r="M69" s="36">
        <v>2994040.08</v>
      </c>
      <c r="N69" s="36">
        <v>287040.08</v>
      </c>
      <c r="O69" s="38">
        <v>1.1060362319911341</v>
      </c>
      <c r="P69" s="36">
        <v>3075399.8466659999</v>
      </c>
      <c r="Q69" s="36">
        <v>0</v>
      </c>
      <c r="R69" s="36">
        <v>3075399.8466659999</v>
      </c>
      <c r="S69" s="36">
        <v>368399.84666600003</v>
      </c>
      <c r="T69" s="39">
        <v>1.1360915576896933</v>
      </c>
    </row>
    <row r="70" spans="1:20" ht="14.4" hidden="1" customHeight="1" outlineLevel="4" collapsed="1" x14ac:dyDescent="0.3">
      <c r="A70" s="25" t="s">
        <v>2</v>
      </c>
      <c r="B70" s="25" t="s">
        <v>2</v>
      </c>
      <c r="C70" s="40" t="s">
        <v>2</v>
      </c>
      <c r="D70" s="41" t="s">
        <v>2</v>
      </c>
      <c r="E70" s="41" t="s">
        <v>2</v>
      </c>
      <c r="F70" s="25" t="s">
        <v>2</v>
      </c>
      <c r="H70" s="42">
        <v>2707000</v>
      </c>
      <c r="I70" s="42">
        <v>0</v>
      </c>
      <c r="J70" s="42">
        <v>2707000</v>
      </c>
      <c r="K70" s="42">
        <v>0</v>
      </c>
      <c r="L70" s="42">
        <v>0</v>
      </c>
      <c r="M70" s="42">
        <v>0</v>
      </c>
      <c r="N70" s="43">
        <v>-2707000</v>
      </c>
      <c r="O70" s="38">
        <v>0</v>
      </c>
      <c r="P70" s="42">
        <v>0</v>
      </c>
      <c r="Q70" s="42">
        <v>0</v>
      </c>
      <c r="R70" s="42">
        <v>0</v>
      </c>
      <c r="S70" s="43">
        <v>-2707000</v>
      </c>
      <c r="T70" s="38">
        <v>0</v>
      </c>
    </row>
    <row r="71" spans="1:20" ht="14.4" hidden="1" customHeight="1" outlineLevel="4" collapsed="1" x14ac:dyDescent="0.3">
      <c r="A71" s="25" t="s">
        <v>2</v>
      </c>
      <c r="B71" s="25" t="s">
        <v>2</v>
      </c>
      <c r="C71" s="40" t="s">
        <v>2</v>
      </c>
      <c r="D71" s="41" t="s">
        <v>2</v>
      </c>
      <c r="E71" s="41" t="s">
        <v>2</v>
      </c>
      <c r="F71" s="25" t="s">
        <v>2</v>
      </c>
      <c r="H71" s="42">
        <v>0</v>
      </c>
      <c r="I71" s="42">
        <v>0</v>
      </c>
      <c r="J71" s="42">
        <v>0</v>
      </c>
      <c r="K71" s="42">
        <v>2994040.08</v>
      </c>
      <c r="L71" s="42">
        <v>0</v>
      </c>
      <c r="M71" s="42">
        <v>2994040.08</v>
      </c>
      <c r="N71" s="42">
        <v>2994040.08</v>
      </c>
      <c r="O71" s="38">
        <v>1</v>
      </c>
      <c r="P71" s="42">
        <v>3075399.8466659999</v>
      </c>
      <c r="Q71" s="42">
        <v>0</v>
      </c>
      <c r="R71" s="42">
        <v>3075399.8466659999</v>
      </c>
      <c r="S71" s="42">
        <v>3075399.8466659999</v>
      </c>
      <c r="T71" s="38">
        <v>1</v>
      </c>
    </row>
    <row r="72" spans="1:20" ht="14.4" customHeight="1" outlineLevel="2" collapsed="1" x14ac:dyDescent="0.3">
      <c r="A72" s="25" t="s">
        <v>2</v>
      </c>
      <c r="B72" s="25" t="s">
        <v>2</v>
      </c>
      <c r="D72" s="25" t="s">
        <v>37</v>
      </c>
      <c r="H72" s="36">
        <v>179611</v>
      </c>
      <c r="I72" s="36">
        <v>0</v>
      </c>
      <c r="J72" s="36">
        <v>179611</v>
      </c>
      <c r="K72" s="36">
        <v>129561.03</v>
      </c>
      <c r="L72" s="36">
        <v>0</v>
      </c>
      <c r="M72" s="36">
        <v>129561.03</v>
      </c>
      <c r="N72" s="37">
        <v>-50049.97</v>
      </c>
      <c r="O72" s="38">
        <v>0.72134240107788494</v>
      </c>
      <c r="P72" s="36">
        <v>184635.916666</v>
      </c>
      <c r="Q72" s="36">
        <v>0</v>
      </c>
      <c r="R72" s="36">
        <v>184635.916666</v>
      </c>
      <c r="S72" s="36">
        <v>5024.9166660000001</v>
      </c>
      <c r="T72" s="39">
        <v>1.0279766643802439</v>
      </c>
    </row>
    <row r="73" spans="1:20" ht="14.4" hidden="1" customHeight="1" outlineLevel="3" collapsed="1" x14ac:dyDescent="0.3">
      <c r="A73" s="25" t="s">
        <v>2</v>
      </c>
      <c r="B73" s="25" t="s">
        <v>2</v>
      </c>
      <c r="C73" s="40" t="s">
        <v>2</v>
      </c>
      <c r="E73" s="25" t="s">
        <v>2</v>
      </c>
      <c r="H73" s="36">
        <v>179611</v>
      </c>
      <c r="I73" s="36">
        <v>0</v>
      </c>
      <c r="J73" s="36">
        <v>179611</v>
      </c>
      <c r="K73" s="36">
        <v>129561.03</v>
      </c>
      <c r="L73" s="36">
        <v>0</v>
      </c>
      <c r="M73" s="36">
        <v>129561.03</v>
      </c>
      <c r="N73" s="37">
        <v>-50049.97</v>
      </c>
      <c r="O73" s="38">
        <v>0.72134240107788494</v>
      </c>
      <c r="P73" s="36">
        <v>184635.916666</v>
      </c>
      <c r="Q73" s="36">
        <v>0</v>
      </c>
      <c r="R73" s="36">
        <v>184635.916666</v>
      </c>
      <c r="S73" s="36">
        <v>5024.9166660000001</v>
      </c>
      <c r="T73" s="39">
        <v>1.0279766643802439</v>
      </c>
    </row>
    <row r="74" spans="1:20" ht="14.4" hidden="1" customHeight="1" outlineLevel="4" collapsed="1" x14ac:dyDescent="0.3">
      <c r="A74" s="25" t="s">
        <v>2</v>
      </c>
      <c r="B74" s="25" t="s">
        <v>2</v>
      </c>
      <c r="C74" s="40" t="s">
        <v>2</v>
      </c>
      <c r="D74" s="41" t="s">
        <v>2</v>
      </c>
      <c r="E74" s="41" t="s">
        <v>2</v>
      </c>
      <c r="F74" s="25" t="s">
        <v>2</v>
      </c>
      <c r="H74" s="42">
        <v>0</v>
      </c>
      <c r="I74" s="42">
        <v>0</v>
      </c>
      <c r="J74" s="42">
        <v>0</v>
      </c>
      <c r="K74" s="42">
        <v>3000</v>
      </c>
      <c r="L74" s="42">
        <v>0</v>
      </c>
      <c r="M74" s="42">
        <v>3000</v>
      </c>
      <c r="N74" s="42">
        <v>3000</v>
      </c>
      <c r="O74" s="38">
        <v>1</v>
      </c>
      <c r="P74" s="42">
        <v>3000</v>
      </c>
      <c r="Q74" s="42">
        <v>0</v>
      </c>
      <c r="R74" s="42">
        <v>3000</v>
      </c>
      <c r="S74" s="42">
        <v>3000</v>
      </c>
      <c r="T74" s="38">
        <v>1</v>
      </c>
    </row>
    <row r="75" spans="1:20" ht="14.4" hidden="1" customHeight="1" outlineLevel="4" collapsed="1" x14ac:dyDescent="0.3">
      <c r="A75" s="25" t="s">
        <v>2</v>
      </c>
      <c r="B75" s="25" t="s">
        <v>2</v>
      </c>
      <c r="C75" s="40" t="s">
        <v>2</v>
      </c>
      <c r="D75" s="41" t="s">
        <v>2</v>
      </c>
      <c r="E75" s="41" t="s">
        <v>2</v>
      </c>
      <c r="F75" s="25" t="s">
        <v>2</v>
      </c>
      <c r="H75" s="42">
        <v>19000</v>
      </c>
      <c r="I75" s="42">
        <v>0</v>
      </c>
      <c r="J75" s="42">
        <v>19000</v>
      </c>
      <c r="K75" s="42">
        <v>23000</v>
      </c>
      <c r="L75" s="42">
        <v>0</v>
      </c>
      <c r="M75" s="42">
        <v>23000</v>
      </c>
      <c r="N75" s="42">
        <v>4000</v>
      </c>
      <c r="O75" s="38">
        <v>1.2105263157894737</v>
      </c>
      <c r="P75" s="42">
        <v>26616.666666000001</v>
      </c>
      <c r="Q75" s="42">
        <v>0</v>
      </c>
      <c r="R75" s="42">
        <v>26616.666666000001</v>
      </c>
      <c r="S75" s="42">
        <v>7616.6666660000001</v>
      </c>
      <c r="T75" s="38">
        <v>1.4008771929473685</v>
      </c>
    </row>
    <row r="76" spans="1:20" ht="14.4" hidden="1" customHeight="1" outlineLevel="4" collapsed="1" x14ac:dyDescent="0.3">
      <c r="A76" s="25" t="s">
        <v>2</v>
      </c>
      <c r="B76" s="25" t="s">
        <v>2</v>
      </c>
      <c r="C76" s="40" t="s">
        <v>2</v>
      </c>
      <c r="D76" s="41" t="s">
        <v>2</v>
      </c>
      <c r="E76" s="41" t="s">
        <v>2</v>
      </c>
      <c r="F76" s="25" t="s">
        <v>2</v>
      </c>
      <c r="H76" s="42">
        <v>996</v>
      </c>
      <c r="I76" s="42">
        <v>0</v>
      </c>
      <c r="J76" s="42">
        <v>996</v>
      </c>
      <c r="K76" s="42">
        <v>1887</v>
      </c>
      <c r="L76" s="42">
        <v>0</v>
      </c>
      <c r="M76" s="42">
        <v>1887</v>
      </c>
      <c r="N76" s="42">
        <v>891</v>
      </c>
      <c r="O76" s="38">
        <v>1.8945783132530121</v>
      </c>
      <c r="P76" s="42">
        <v>1887</v>
      </c>
      <c r="Q76" s="42">
        <v>0</v>
      </c>
      <c r="R76" s="42">
        <v>1887</v>
      </c>
      <c r="S76" s="42">
        <v>891</v>
      </c>
      <c r="T76" s="38">
        <v>1.8945783132530121</v>
      </c>
    </row>
    <row r="77" spans="1:20" ht="14.4" hidden="1" customHeight="1" outlineLevel="4" collapsed="1" x14ac:dyDescent="0.3">
      <c r="A77" s="25" t="s">
        <v>2</v>
      </c>
      <c r="B77" s="25" t="s">
        <v>2</v>
      </c>
      <c r="C77" s="40" t="s">
        <v>2</v>
      </c>
      <c r="D77" s="41" t="s">
        <v>2</v>
      </c>
      <c r="E77" s="41" t="s">
        <v>2</v>
      </c>
      <c r="F77" s="25" t="s">
        <v>2</v>
      </c>
      <c r="H77" s="42">
        <v>1800</v>
      </c>
      <c r="I77" s="42">
        <v>0</v>
      </c>
      <c r="J77" s="42">
        <v>1800</v>
      </c>
      <c r="K77" s="42">
        <v>2425.5</v>
      </c>
      <c r="L77" s="42">
        <v>0</v>
      </c>
      <c r="M77" s="42">
        <v>2425.5</v>
      </c>
      <c r="N77" s="42">
        <v>625.5</v>
      </c>
      <c r="O77" s="38">
        <v>1.3474999999999999</v>
      </c>
      <c r="P77" s="42">
        <v>2425.5</v>
      </c>
      <c r="Q77" s="42">
        <v>0</v>
      </c>
      <c r="R77" s="42">
        <v>2425.5</v>
      </c>
      <c r="S77" s="42">
        <v>625.5</v>
      </c>
      <c r="T77" s="38">
        <v>1.3474999999999999</v>
      </c>
    </row>
    <row r="78" spans="1:20" ht="14.4" hidden="1" customHeight="1" outlineLevel="4" collapsed="1" x14ac:dyDescent="0.3">
      <c r="A78" s="25" t="s">
        <v>2</v>
      </c>
      <c r="B78" s="25" t="s">
        <v>2</v>
      </c>
      <c r="C78" s="40" t="s">
        <v>2</v>
      </c>
      <c r="D78" s="41" t="s">
        <v>2</v>
      </c>
      <c r="E78" s="41" t="s">
        <v>2</v>
      </c>
      <c r="F78" s="25" t="s">
        <v>2</v>
      </c>
      <c r="H78" s="42">
        <v>1200</v>
      </c>
      <c r="I78" s="42">
        <v>0</v>
      </c>
      <c r="J78" s="42">
        <v>1200</v>
      </c>
      <c r="K78" s="42">
        <v>2448</v>
      </c>
      <c r="L78" s="42">
        <v>0</v>
      </c>
      <c r="M78" s="42">
        <v>2448</v>
      </c>
      <c r="N78" s="42">
        <v>1248</v>
      </c>
      <c r="O78" s="38">
        <v>2.04</v>
      </c>
      <c r="P78" s="42">
        <v>2448</v>
      </c>
      <c r="Q78" s="42">
        <v>0</v>
      </c>
      <c r="R78" s="42">
        <v>2448</v>
      </c>
      <c r="S78" s="42">
        <v>1248</v>
      </c>
      <c r="T78" s="38">
        <v>2.04</v>
      </c>
    </row>
    <row r="79" spans="1:20" ht="14.4" hidden="1" customHeight="1" outlineLevel="4" collapsed="1" x14ac:dyDescent="0.3">
      <c r="A79" s="25" t="s">
        <v>2</v>
      </c>
      <c r="B79" s="25" t="s">
        <v>2</v>
      </c>
      <c r="C79" s="40" t="s">
        <v>2</v>
      </c>
      <c r="D79" s="41" t="s">
        <v>2</v>
      </c>
      <c r="E79" s="41" t="s">
        <v>2</v>
      </c>
      <c r="F79" s="25" t="s">
        <v>2</v>
      </c>
      <c r="H79" s="42">
        <v>7500</v>
      </c>
      <c r="I79" s="42">
        <v>0</v>
      </c>
      <c r="J79" s="42">
        <v>7500</v>
      </c>
      <c r="K79" s="42">
        <v>26964.5</v>
      </c>
      <c r="L79" s="42">
        <v>0</v>
      </c>
      <c r="M79" s="42">
        <v>26964.5</v>
      </c>
      <c r="N79" s="42">
        <v>19464.5</v>
      </c>
      <c r="O79" s="38">
        <v>3.5952666666666668</v>
      </c>
      <c r="P79" s="42">
        <v>30701.353333999999</v>
      </c>
      <c r="Q79" s="42">
        <v>0</v>
      </c>
      <c r="R79" s="42">
        <v>30701.353333999999</v>
      </c>
      <c r="S79" s="42">
        <v>23201.353333999999</v>
      </c>
      <c r="T79" s="38">
        <v>4.0935137778666668</v>
      </c>
    </row>
    <row r="80" spans="1:20" ht="14.4" hidden="1" customHeight="1" outlineLevel="4" collapsed="1" x14ac:dyDescent="0.3">
      <c r="A80" s="25" t="s">
        <v>2</v>
      </c>
      <c r="B80" s="25" t="s">
        <v>2</v>
      </c>
      <c r="C80" s="40" t="s">
        <v>2</v>
      </c>
      <c r="D80" s="41" t="s">
        <v>2</v>
      </c>
      <c r="E80" s="41" t="s">
        <v>2</v>
      </c>
      <c r="F80" s="25" t="s">
        <v>2</v>
      </c>
      <c r="H80" s="42">
        <v>3900</v>
      </c>
      <c r="I80" s="42">
        <v>0</v>
      </c>
      <c r="J80" s="42">
        <v>3900</v>
      </c>
      <c r="K80" s="42">
        <v>2767.5</v>
      </c>
      <c r="L80" s="42">
        <v>0</v>
      </c>
      <c r="M80" s="42">
        <v>2767.5</v>
      </c>
      <c r="N80" s="43">
        <v>-1132.5</v>
      </c>
      <c r="O80" s="38">
        <v>0.70961538461538465</v>
      </c>
      <c r="P80" s="42">
        <v>4410.8966659999996</v>
      </c>
      <c r="Q80" s="42">
        <v>0</v>
      </c>
      <c r="R80" s="42">
        <v>4410.8966659999996</v>
      </c>
      <c r="S80" s="42">
        <v>510.89666599999998</v>
      </c>
      <c r="T80" s="38">
        <v>1.1309991451282051</v>
      </c>
    </row>
    <row r="81" spans="1:20" ht="14.4" hidden="1" customHeight="1" outlineLevel="4" collapsed="1" x14ac:dyDescent="0.3">
      <c r="A81" s="25" t="s">
        <v>2</v>
      </c>
      <c r="B81" s="25" t="s">
        <v>2</v>
      </c>
      <c r="C81" s="40" t="s">
        <v>2</v>
      </c>
      <c r="D81" s="41" t="s">
        <v>2</v>
      </c>
      <c r="E81" s="41" t="s">
        <v>2</v>
      </c>
      <c r="F81" s="25" t="s">
        <v>2</v>
      </c>
      <c r="H81" s="42">
        <v>0</v>
      </c>
      <c r="I81" s="42">
        <v>0</v>
      </c>
      <c r="J81" s="42">
        <v>0</v>
      </c>
      <c r="K81" s="43">
        <v>-1.5</v>
      </c>
      <c r="L81" s="42">
        <v>0</v>
      </c>
      <c r="M81" s="43">
        <v>-1.5</v>
      </c>
      <c r="N81" s="43">
        <v>-1.5</v>
      </c>
      <c r="O81" s="38">
        <v>1</v>
      </c>
      <c r="P81" s="43">
        <v>-3.1666660000000002</v>
      </c>
      <c r="Q81" s="42">
        <v>0</v>
      </c>
      <c r="R81" s="43">
        <v>-3.1666660000000002</v>
      </c>
      <c r="S81" s="43">
        <v>-3.1666660000000002</v>
      </c>
      <c r="T81" s="38">
        <v>1</v>
      </c>
    </row>
    <row r="82" spans="1:20" ht="14.4" hidden="1" customHeight="1" outlineLevel="4" collapsed="1" x14ac:dyDescent="0.3">
      <c r="A82" s="25" t="s">
        <v>2</v>
      </c>
      <c r="B82" s="25" t="s">
        <v>2</v>
      </c>
      <c r="C82" s="40" t="s">
        <v>2</v>
      </c>
      <c r="D82" s="41" t="s">
        <v>2</v>
      </c>
      <c r="E82" s="41" t="s">
        <v>2</v>
      </c>
      <c r="F82" s="25" t="s">
        <v>2</v>
      </c>
      <c r="H82" s="42">
        <v>20725</v>
      </c>
      <c r="I82" s="42">
        <v>0</v>
      </c>
      <c r="J82" s="42">
        <v>20725</v>
      </c>
      <c r="K82" s="42">
        <v>7200</v>
      </c>
      <c r="L82" s="42">
        <v>0</v>
      </c>
      <c r="M82" s="42">
        <v>7200</v>
      </c>
      <c r="N82" s="43">
        <v>-13525</v>
      </c>
      <c r="O82" s="38">
        <v>0.34740651387213511</v>
      </c>
      <c r="P82" s="42">
        <v>7426.6666660000001</v>
      </c>
      <c r="Q82" s="42">
        <v>0</v>
      </c>
      <c r="R82" s="42">
        <v>7426.6666660000001</v>
      </c>
      <c r="S82" s="43">
        <v>-13298.333334000001</v>
      </c>
      <c r="T82" s="38">
        <v>0.35834338557297951</v>
      </c>
    </row>
    <row r="83" spans="1:20" ht="14.4" hidden="1" customHeight="1" outlineLevel="4" collapsed="1" x14ac:dyDescent="0.3">
      <c r="A83" s="25" t="s">
        <v>2</v>
      </c>
      <c r="B83" s="25" t="s">
        <v>2</v>
      </c>
      <c r="C83" s="40" t="s">
        <v>2</v>
      </c>
      <c r="D83" s="41" t="s">
        <v>2</v>
      </c>
      <c r="E83" s="41" t="s">
        <v>2</v>
      </c>
      <c r="F83" s="25" t="s">
        <v>2</v>
      </c>
      <c r="H83" s="42">
        <v>0</v>
      </c>
      <c r="I83" s="42">
        <v>0</v>
      </c>
      <c r="J83" s="42">
        <v>0</v>
      </c>
      <c r="K83" s="42">
        <v>1500</v>
      </c>
      <c r="L83" s="42">
        <v>0</v>
      </c>
      <c r="M83" s="42">
        <v>1500</v>
      </c>
      <c r="N83" s="42">
        <v>1500</v>
      </c>
      <c r="O83" s="38">
        <v>1</v>
      </c>
      <c r="P83" s="42">
        <v>1500</v>
      </c>
      <c r="Q83" s="42">
        <v>0</v>
      </c>
      <c r="R83" s="42">
        <v>1500</v>
      </c>
      <c r="S83" s="42">
        <v>1500</v>
      </c>
      <c r="T83" s="38">
        <v>1</v>
      </c>
    </row>
    <row r="84" spans="1:20" ht="14.4" hidden="1" customHeight="1" outlineLevel="4" collapsed="1" x14ac:dyDescent="0.3">
      <c r="A84" s="25" t="s">
        <v>2</v>
      </c>
      <c r="B84" s="25" t="s">
        <v>2</v>
      </c>
      <c r="C84" s="40" t="s">
        <v>2</v>
      </c>
      <c r="D84" s="41" t="s">
        <v>2</v>
      </c>
      <c r="E84" s="41" t="s">
        <v>2</v>
      </c>
      <c r="F84" s="25" t="s">
        <v>2</v>
      </c>
      <c r="H84" s="42">
        <v>8000</v>
      </c>
      <c r="I84" s="42">
        <v>0</v>
      </c>
      <c r="J84" s="42">
        <v>8000</v>
      </c>
      <c r="K84" s="42">
        <v>0</v>
      </c>
      <c r="L84" s="42">
        <v>0</v>
      </c>
      <c r="M84" s="42">
        <v>0</v>
      </c>
      <c r="N84" s="43">
        <v>-8000</v>
      </c>
      <c r="O84" s="38">
        <v>0</v>
      </c>
      <c r="P84" s="42">
        <v>0</v>
      </c>
      <c r="Q84" s="42">
        <v>0</v>
      </c>
      <c r="R84" s="42">
        <v>0</v>
      </c>
      <c r="S84" s="43">
        <v>-8000</v>
      </c>
      <c r="T84" s="38">
        <v>0</v>
      </c>
    </row>
    <row r="85" spans="1:20" ht="14.4" hidden="1" customHeight="1" outlineLevel="4" collapsed="1" x14ac:dyDescent="0.3">
      <c r="A85" s="25" t="s">
        <v>2</v>
      </c>
      <c r="B85" s="25" t="s">
        <v>2</v>
      </c>
      <c r="C85" s="40" t="s">
        <v>2</v>
      </c>
      <c r="D85" s="41" t="s">
        <v>2</v>
      </c>
      <c r="E85" s="41" t="s">
        <v>2</v>
      </c>
      <c r="F85" s="25" t="s">
        <v>2</v>
      </c>
      <c r="H85" s="42">
        <v>2000</v>
      </c>
      <c r="I85" s="42">
        <v>0</v>
      </c>
      <c r="J85" s="42">
        <v>2000</v>
      </c>
      <c r="K85" s="42">
        <v>500</v>
      </c>
      <c r="L85" s="42">
        <v>0</v>
      </c>
      <c r="M85" s="42">
        <v>500</v>
      </c>
      <c r="N85" s="43">
        <v>-1500</v>
      </c>
      <c r="O85" s="38">
        <v>0.25</v>
      </c>
      <c r="P85" s="42">
        <v>500</v>
      </c>
      <c r="Q85" s="42">
        <v>0</v>
      </c>
      <c r="R85" s="42">
        <v>500</v>
      </c>
      <c r="S85" s="43">
        <v>-1500</v>
      </c>
      <c r="T85" s="38">
        <v>0.25</v>
      </c>
    </row>
    <row r="86" spans="1:20" ht="14.4" hidden="1" customHeight="1" outlineLevel="4" collapsed="1" x14ac:dyDescent="0.3">
      <c r="A86" s="25" t="s">
        <v>2</v>
      </c>
      <c r="B86" s="25" t="s">
        <v>2</v>
      </c>
      <c r="C86" s="40" t="s">
        <v>2</v>
      </c>
      <c r="D86" s="41" t="s">
        <v>2</v>
      </c>
      <c r="E86" s="41" t="s">
        <v>2</v>
      </c>
      <c r="F86" s="25" t="s">
        <v>2</v>
      </c>
      <c r="H86" s="42">
        <v>600</v>
      </c>
      <c r="I86" s="42">
        <v>0</v>
      </c>
      <c r="J86" s="42">
        <v>600</v>
      </c>
      <c r="K86" s="42">
        <v>565</v>
      </c>
      <c r="L86" s="42">
        <v>0</v>
      </c>
      <c r="M86" s="42">
        <v>565</v>
      </c>
      <c r="N86" s="43">
        <v>-35</v>
      </c>
      <c r="O86" s="38">
        <v>0.94166666666666665</v>
      </c>
      <c r="P86" s="42">
        <v>815</v>
      </c>
      <c r="Q86" s="42">
        <v>0</v>
      </c>
      <c r="R86" s="42">
        <v>815</v>
      </c>
      <c r="S86" s="42">
        <v>215</v>
      </c>
      <c r="T86" s="38">
        <v>1.3583333333333334</v>
      </c>
    </row>
    <row r="87" spans="1:20" ht="14.4" hidden="1" customHeight="1" outlineLevel="4" collapsed="1" x14ac:dyDescent="0.3">
      <c r="A87" s="25" t="s">
        <v>2</v>
      </c>
      <c r="B87" s="25" t="s">
        <v>2</v>
      </c>
      <c r="C87" s="40" t="s">
        <v>2</v>
      </c>
      <c r="D87" s="41" t="s">
        <v>2</v>
      </c>
      <c r="E87" s="41" t="s">
        <v>2</v>
      </c>
      <c r="F87" s="25" t="s">
        <v>2</v>
      </c>
      <c r="H87" s="42">
        <v>500</v>
      </c>
      <c r="I87" s="42">
        <v>0</v>
      </c>
      <c r="J87" s="42">
        <v>500</v>
      </c>
      <c r="K87" s="42">
        <v>0</v>
      </c>
      <c r="L87" s="42">
        <v>0</v>
      </c>
      <c r="M87" s="42">
        <v>0</v>
      </c>
      <c r="N87" s="43">
        <v>-500</v>
      </c>
      <c r="O87" s="38">
        <v>0</v>
      </c>
      <c r="P87" s="42">
        <v>0</v>
      </c>
      <c r="Q87" s="42">
        <v>0</v>
      </c>
      <c r="R87" s="42">
        <v>0</v>
      </c>
      <c r="S87" s="43">
        <v>-500</v>
      </c>
      <c r="T87" s="38">
        <v>0</v>
      </c>
    </row>
    <row r="88" spans="1:20" ht="14.4" hidden="1" customHeight="1" outlineLevel="4" collapsed="1" x14ac:dyDescent="0.3">
      <c r="A88" s="25" t="s">
        <v>2</v>
      </c>
      <c r="B88" s="25" t="s">
        <v>2</v>
      </c>
      <c r="C88" s="40" t="s">
        <v>2</v>
      </c>
      <c r="D88" s="41" t="s">
        <v>2</v>
      </c>
      <c r="E88" s="41" t="s">
        <v>2</v>
      </c>
      <c r="F88" s="25" t="s">
        <v>2</v>
      </c>
      <c r="H88" s="42">
        <v>2000</v>
      </c>
      <c r="I88" s="42">
        <v>0</v>
      </c>
      <c r="J88" s="42">
        <v>2000</v>
      </c>
      <c r="K88" s="42">
        <v>500</v>
      </c>
      <c r="L88" s="42">
        <v>0</v>
      </c>
      <c r="M88" s="42">
        <v>500</v>
      </c>
      <c r="N88" s="43">
        <v>-1500</v>
      </c>
      <c r="O88" s="38">
        <v>0.25</v>
      </c>
      <c r="P88" s="42">
        <v>500</v>
      </c>
      <c r="Q88" s="42">
        <v>0</v>
      </c>
      <c r="R88" s="42">
        <v>500</v>
      </c>
      <c r="S88" s="43">
        <v>-1500</v>
      </c>
      <c r="T88" s="38">
        <v>0.25</v>
      </c>
    </row>
    <row r="89" spans="1:20" ht="14.4" hidden="1" customHeight="1" outlineLevel="4" collapsed="1" x14ac:dyDescent="0.3">
      <c r="A89" s="25" t="s">
        <v>2</v>
      </c>
      <c r="B89" s="25" t="s">
        <v>2</v>
      </c>
      <c r="C89" s="40" t="s">
        <v>2</v>
      </c>
      <c r="D89" s="41" t="s">
        <v>2</v>
      </c>
      <c r="E89" s="41" t="s">
        <v>2</v>
      </c>
      <c r="F89" s="25" t="s">
        <v>2</v>
      </c>
      <c r="H89" s="42">
        <v>600</v>
      </c>
      <c r="I89" s="42">
        <v>0</v>
      </c>
      <c r="J89" s="42">
        <v>600</v>
      </c>
      <c r="K89" s="42">
        <v>565</v>
      </c>
      <c r="L89" s="42">
        <v>0</v>
      </c>
      <c r="M89" s="42">
        <v>565</v>
      </c>
      <c r="N89" s="43">
        <v>-35</v>
      </c>
      <c r="O89" s="38">
        <v>0.94166666666666665</v>
      </c>
      <c r="P89" s="42">
        <v>565</v>
      </c>
      <c r="Q89" s="42">
        <v>0</v>
      </c>
      <c r="R89" s="42">
        <v>565</v>
      </c>
      <c r="S89" s="43">
        <v>-35</v>
      </c>
      <c r="T89" s="38">
        <v>0.94166666666666665</v>
      </c>
    </row>
    <row r="90" spans="1:20" ht="14.4" hidden="1" customHeight="1" outlineLevel="4" collapsed="1" x14ac:dyDescent="0.3">
      <c r="A90" s="25" t="s">
        <v>2</v>
      </c>
      <c r="B90" s="25" t="s">
        <v>2</v>
      </c>
      <c r="C90" s="40" t="s">
        <v>2</v>
      </c>
      <c r="D90" s="41" t="s">
        <v>2</v>
      </c>
      <c r="E90" s="41" t="s">
        <v>2</v>
      </c>
      <c r="F90" s="25" t="s">
        <v>2</v>
      </c>
      <c r="H90" s="42">
        <v>5000</v>
      </c>
      <c r="I90" s="42">
        <v>0</v>
      </c>
      <c r="J90" s="42">
        <v>5000</v>
      </c>
      <c r="K90" s="42">
        <v>8450</v>
      </c>
      <c r="L90" s="42">
        <v>0</v>
      </c>
      <c r="M90" s="42">
        <v>8450</v>
      </c>
      <c r="N90" s="42">
        <v>3450</v>
      </c>
      <c r="O90" s="38">
        <v>1.69</v>
      </c>
      <c r="P90" s="42">
        <v>11266.666667</v>
      </c>
      <c r="Q90" s="42">
        <v>0</v>
      </c>
      <c r="R90" s="42">
        <v>11266.666667</v>
      </c>
      <c r="S90" s="42">
        <v>6266.6666670000004</v>
      </c>
      <c r="T90" s="38">
        <v>2.2533333334000001</v>
      </c>
    </row>
    <row r="91" spans="1:20" ht="14.4" hidden="1" customHeight="1" outlineLevel="4" collapsed="1" x14ac:dyDescent="0.3">
      <c r="A91" s="25" t="s">
        <v>2</v>
      </c>
      <c r="B91" s="25" t="s">
        <v>2</v>
      </c>
      <c r="C91" s="40" t="s">
        <v>2</v>
      </c>
      <c r="D91" s="41" t="s">
        <v>2</v>
      </c>
      <c r="E91" s="41" t="s">
        <v>2</v>
      </c>
      <c r="F91" s="25" t="s">
        <v>2</v>
      </c>
      <c r="H91" s="42">
        <v>16250</v>
      </c>
      <c r="I91" s="42">
        <v>0</v>
      </c>
      <c r="J91" s="42">
        <v>16250</v>
      </c>
      <c r="K91" s="42">
        <v>5250</v>
      </c>
      <c r="L91" s="42">
        <v>0</v>
      </c>
      <c r="M91" s="42">
        <v>5250</v>
      </c>
      <c r="N91" s="43">
        <v>-11000</v>
      </c>
      <c r="O91" s="38">
        <v>0.32307692307692309</v>
      </c>
      <c r="P91" s="42">
        <v>14783.333334000001</v>
      </c>
      <c r="Q91" s="42">
        <v>0</v>
      </c>
      <c r="R91" s="42">
        <v>14783.333334000001</v>
      </c>
      <c r="S91" s="43">
        <v>-1466.6666660000001</v>
      </c>
      <c r="T91" s="38">
        <v>0.90974358978461534</v>
      </c>
    </row>
    <row r="92" spans="1:20" ht="14.4" hidden="1" customHeight="1" outlineLevel="4" collapsed="1" x14ac:dyDescent="0.3">
      <c r="A92" s="25" t="s">
        <v>2</v>
      </c>
      <c r="B92" s="25" t="s">
        <v>2</v>
      </c>
      <c r="C92" s="40" t="s">
        <v>2</v>
      </c>
      <c r="D92" s="41" t="s">
        <v>2</v>
      </c>
      <c r="E92" s="41" t="s">
        <v>2</v>
      </c>
      <c r="F92" s="25" t="s">
        <v>2</v>
      </c>
      <c r="H92" s="42">
        <v>5500</v>
      </c>
      <c r="I92" s="42">
        <v>0</v>
      </c>
      <c r="J92" s="42">
        <v>5500</v>
      </c>
      <c r="K92" s="42">
        <v>1800</v>
      </c>
      <c r="L92" s="42">
        <v>0</v>
      </c>
      <c r="M92" s="42">
        <v>1800</v>
      </c>
      <c r="N92" s="43">
        <v>-3700</v>
      </c>
      <c r="O92" s="38">
        <v>0.32727272727272727</v>
      </c>
      <c r="P92" s="42">
        <v>2725</v>
      </c>
      <c r="Q92" s="42">
        <v>0</v>
      </c>
      <c r="R92" s="42">
        <v>2725</v>
      </c>
      <c r="S92" s="43">
        <v>-2775</v>
      </c>
      <c r="T92" s="38">
        <v>0.49545454545454548</v>
      </c>
    </row>
    <row r="93" spans="1:20" ht="14.4" hidden="1" customHeight="1" outlineLevel="4" collapsed="1" x14ac:dyDescent="0.3">
      <c r="A93" s="25" t="s">
        <v>2</v>
      </c>
      <c r="B93" s="25" t="s">
        <v>2</v>
      </c>
      <c r="C93" s="40" t="s">
        <v>2</v>
      </c>
      <c r="D93" s="41" t="s">
        <v>2</v>
      </c>
      <c r="E93" s="41" t="s">
        <v>2</v>
      </c>
      <c r="F93" s="25" t="s">
        <v>2</v>
      </c>
      <c r="H93" s="42">
        <v>41250</v>
      </c>
      <c r="I93" s="42">
        <v>0</v>
      </c>
      <c r="J93" s="42">
        <v>41250</v>
      </c>
      <c r="K93" s="42">
        <v>15200</v>
      </c>
      <c r="L93" s="42">
        <v>0</v>
      </c>
      <c r="M93" s="42">
        <v>15200</v>
      </c>
      <c r="N93" s="43">
        <v>-26050</v>
      </c>
      <c r="O93" s="38">
        <v>0.36848484848484847</v>
      </c>
      <c r="P93" s="42">
        <v>18850</v>
      </c>
      <c r="Q93" s="42">
        <v>0</v>
      </c>
      <c r="R93" s="42">
        <v>18850</v>
      </c>
      <c r="S93" s="43">
        <v>-22400</v>
      </c>
      <c r="T93" s="38">
        <v>0.45696969696969697</v>
      </c>
    </row>
    <row r="94" spans="1:20" ht="14.4" hidden="1" customHeight="1" outlineLevel="4" collapsed="1" x14ac:dyDescent="0.3">
      <c r="A94" s="25" t="s">
        <v>2</v>
      </c>
      <c r="B94" s="25" t="s">
        <v>2</v>
      </c>
      <c r="C94" s="40" t="s">
        <v>2</v>
      </c>
      <c r="D94" s="41" t="s">
        <v>2</v>
      </c>
      <c r="E94" s="41" t="s">
        <v>2</v>
      </c>
      <c r="F94" s="25" t="s">
        <v>2</v>
      </c>
      <c r="H94" s="42">
        <v>18000</v>
      </c>
      <c r="I94" s="42">
        <v>0</v>
      </c>
      <c r="J94" s="42">
        <v>18000</v>
      </c>
      <c r="K94" s="42">
        <v>1440</v>
      </c>
      <c r="L94" s="42">
        <v>0</v>
      </c>
      <c r="M94" s="42">
        <v>1440</v>
      </c>
      <c r="N94" s="43">
        <v>-16560</v>
      </c>
      <c r="O94" s="38">
        <v>0.08</v>
      </c>
      <c r="P94" s="42">
        <v>5285</v>
      </c>
      <c r="Q94" s="42">
        <v>0</v>
      </c>
      <c r="R94" s="42">
        <v>5285</v>
      </c>
      <c r="S94" s="43">
        <v>-12715</v>
      </c>
      <c r="T94" s="38">
        <v>0.2936111111111111</v>
      </c>
    </row>
    <row r="95" spans="1:20" ht="14.4" hidden="1" customHeight="1" outlineLevel="4" collapsed="1" x14ac:dyDescent="0.3">
      <c r="A95" s="25" t="s">
        <v>2</v>
      </c>
      <c r="B95" s="25" t="s">
        <v>2</v>
      </c>
      <c r="C95" s="40" t="s">
        <v>2</v>
      </c>
      <c r="D95" s="41" t="s">
        <v>2</v>
      </c>
      <c r="E95" s="41" t="s">
        <v>2</v>
      </c>
      <c r="F95" s="25" t="s">
        <v>2</v>
      </c>
      <c r="H95" s="42">
        <v>7500</v>
      </c>
      <c r="I95" s="42">
        <v>0</v>
      </c>
      <c r="J95" s="42">
        <v>7500</v>
      </c>
      <c r="K95" s="42">
        <v>9975</v>
      </c>
      <c r="L95" s="42">
        <v>0</v>
      </c>
      <c r="M95" s="42">
        <v>9975</v>
      </c>
      <c r="N95" s="42">
        <v>2475</v>
      </c>
      <c r="O95" s="38">
        <v>1.33</v>
      </c>
      <c r="P95" s="42">
        <v>10628.333333</v>
      </c>
      <c r="Q95" s="42">
        <v>0</v>
      </c>
      <c r="R95" s="42">
        <v>10628.333333</v>
      </c>
      <c r="S95" s="42">
        <v>3128.333333</v>
      </c>
      <c r="T95" s="38">
        <v>1.4171111110666668</v>
      </c>
    </row>
    <row r="96" spans="1:20" ht="14.4" hidden="1" customHeight="1" outlineLevel="4" collapsed="1" x14ac:dyDescent="0.3">
      <c r="A96" s="25" t="s">
        <v>2</v>
      </c>
      <c r="B96" s="25" t="s">
        <v>2</v>
      </c>
      <c r="C96" s="40" t="s">
        <v>2</v>
      </c>
      <c r="D96" s="41" t="s">
        <v>2</v>
      </c>
      <c r="E96" s="41" t="s">
        <v>2</v>
      </c>
      <c r="F96" s="25" t="s">
        <v>2</v>
      </c>
      <c r="H96" s="42">
        <v>4000</v>
      </c>
      <c r="I96" s="42">
        <v>0</v>
      </c>
      <c r="J96" s="42">
        <v>4000</v>
      </c>
      <c r="K96" s="42">
        <v>0</v>
      </c>
      <c r="L96" s="42">
        <v>0</v>
      </c>
      <c r="M96" s="42">
        <v>0</v>
      </c>
      <c r="N96" s="43">
        <v>-4000</v>
      </c>
      <c r="O96" s="38">
        <v>0</v>
      </c>
      <c r="P96" s="42">
        <v>6000</v>
      </c>
      <c r="Q96" s="42">
        <v>0</v>
      </c>
      <c r="R96" s="42">
        <v>6000</v>
      </c>
      <c r="S96" s="42">
        <v>2000</v>
      </c>
      <c r="T96" s="38">
        <v>1.5</v>
      </c>
    </row>
    <row r="97" spans="1:20" ht="14.4" hidden="1" customHeight="1" outlineLevel="4" collapsed="1" x14ac:dyDescent="0.3">
      <c r="A97" s="25" t="s">
        <v>2</v>
      </c>
      <c r="B97" s="25" t="s">
        <v>2</v>
      </c>
      <c r="C97" s="40" t="s">
        <v>2</v>
      </c>
      <c r="D97" s="41" t="s">
        <v>2</v>
      </c>
      <c r="E97" s="41" t="s">
        <v>2</v>
      </c>
      <c r="F97" s="25" t="s">
        <v>2</v>
      </c>
      <c r="H97" s="42">
        <v>500</v>
      </c>
      <c r="I97" s="42">
        <v>0</v>
      </c>
      <c r="J97" s="42">
        <v>500</v>
      </c>
      <c r="K97" s="42">
        <v>0</v>
      </c>
      <c r="L97" s="42">
        <v>0</v>
      </c>
      <c r="M97" s="42">
        <v>0</v>
      </c>
      <c r="N97" s="43">
        <v>-500</v>
      </c>
      <c r="O97" s="38">
        <v>0</v>
      </c>
      <c r="P97" s="42">
        <v>0</v>
      </c>
      <c r="Q97" s="42">
        <v>0</v>
      </c>
      <c r="R97" s="42">
        <v>0</v>
      </c>
      <c r="S97" s="43">
        <v>-500</v>
      </c>
      <c r="T97" s="38">
        <v>0</v>
      </c>
    </row>
    <row r="98" spans="1:20" ht="14.4" hidden="1" customHeight="1" outlineLevel="4" collapsed="1" x14ac:dyDescent="0.3">
      <c r="A98" s="25" t="s">
        <v>2</v>
      </c>
      <c r="B98" s="25" t="s">
        <v>2</v>
      </c>
      <c r="C98" s="40" t="s">
        <v>2</v>
      </c>
      <c r="D98" s="41" t="s">
        <v>2</v>
      </c>
      <c r="E98" s="41" t="s">
        <v>2</v>
      </c>
      <c r="F98" s="25" t="s">
        <v>2</v>
      </c>
      <c r="H98" s="42">
        <v>500</v>
      </c>
      <c r="I98" s="42">
        <v>0</v>
      </c>
      <c r="J98" s="42">
        <v>500</v>
      </c>
      <c r="K98" s="42">
        <v>0</v>
      </c>
      <c r="L98" s="42">
        <v>0</v>
      </c>
      <c r="M98" s="42">
        <v>0</v>
      </c>
      <c r="N98" s="43">
        <v>-500</v>
      </c>
      <c r="O98" s="38">
        <v>0</v>
      </c>
      <c r="P98" s="42">
        <v>0</v>
      </c>
      <c r="Q98" s="42">
        <v>0</v>
      </c>
      <c r="R98" s="42">
        <v>0</v>
      </c>
      <c r="S98" s="43">
        <v>-500</v>
      </c>
      <c r="T98" s="38">
        <v>0</v>
      </c>
    </row>
    <row r="99" spans="1:20" ht="14.4" hidden="1" customHeight="1" outlineLevel="4" collapsed="1" x14ac:dyDescent="0.3">
      <c r="A99" s="25" t="s">
        <v>2</v>
      </c>
      <c r="B99" s="25" t="s">
        <v>2</v>
      </c>
      <c r="C99" s="40" t="s">
        <v>2</v>
      </c>
      <c r="D99" s="41" t="s">
        <v>2</v>
      </c>
      <c r="E99" s="41" t="s">
        <v>2</v>
      </c>
      <c r="F99" s="25" t="s">
        <v>2</v>
      </c>
      <c r="H99" s="42">
        <v>6250</v>
      </c>
      <c r="I99" s="42">
        <v>0</v>
      </c>
      <c r="J99" s="42">
        <v>6250</v>
      </c>
      <c r="K99" s="42">
        <v>0</v>
      </c>
      <c r="L99" s="42">
        <v>0</v>
      </c>
      <c r="M99" s="42">
        <v>0</v>
      </c>
      <c r="N99" s="43">
        <v>-6250</v>
      </c>
      <c r="O99" s="38">
        <v>0</v>
      </c>
      <c r="P99" s="42">
        <v>0</v>
      </c>
      <c r="Q99" s="42">
        <v>0</v>
      </c>
      <c r="R99" s="42">
        <v>0</v>
      </c>
      <c r="S99" s="43">
        <v>-6250</v>
      </c>
      <c r="T99" s="38">
        <v>0</v>
      </c>
    </row>
    <row r="100" spans="1:20" ht="14.4" hidden="1" customHeight="1" outlineLevel="4" collapsed="1" x14ac:dyDescent="0.3">
      <c r="A100" s="25" t="s">
        <v>2</v>
      </c>
      <c r="B100" s="25" t="s">
        <v>2</v>
      </c>
      <c r="C100" s="40" t="s">
        <v>2</v>
      </c>
      <c r="D100" s="41" t="s">
        <v>2</v>
      </c>
      <c r="E100" s="41" t="s">
        <v>2</v>
      </c>
      <c r="F100" s="25" t="s">
        <v>2</v>
      </c>
      <c r="H100" s="42">
        <v>200</v>
      </c>
      <c r="I100" s="42">
        <v>0</v>
      </c>
      <c r="J100" s="42">
        <v>200</v>
      </c>
      <c r="K100" s="42">
        <v>0</v>
      </c>
      <c r="L100" s="42">
        <v>0</v>
      </c>
      <c r="M100" s="42">
        <v>0</v>
      </c>
      <c r="N100" s="43">
        <v>-200</v>
      </c>
      <c r="O100" s="38">
        <v>0</v>
      </c>
      <c r="P100" s="42">
        <v>0</v>
      </c>
      <c r="Q100" s="42">
        <v>0</v>
      </c>
      <c r="R100" s="42">
        <v>0</v>
      </c>
      <c r="S100" s="43">
        <v>-200</v>
      </c>
      <c r="T100" s="38">
        <v>0</v>
      </c>
    </row>
    <row r="101" spans="1:20" ht="14.4" hidden="1" customHeight="1" outlineLevel="4" collapsed="1" x14ac:dyDescent="0.3">
      <c r="A101" s="25" t="s">
        <v>2</v>
      </c>
      <c r="B101" s="25" t="s">
        <v>2</v>
      </c>
      <c r="C101" s="40" t="s">
        <v>2</v>
      </c>
      <c r="D101" s="41" t="s">
        <v>2</v>
      </c>
      <c r="E101" s="41" t="s">
        <v>2</v>
      </c>
      <c r="F101" s="25" t="s">
        <v>2</v>
      </c>
      <c r="H101" s="42">
        <v>150</v>
      </c>
      <c r="I101" s="42">
        <v>0</v>
      </c>
      <c r="J101" s="42">
        <v>150</v>
      </c>
      <c r="K101" s="42">
        <v>0</v>
      </c>
      <c r="L101" s="42">
        <v>0</v>
      </c>
      <c r="M101" s="42">
        <v>0</v>
      </c>
      <c r="N101" s="43">
        <v>-150</v>
      </c>
      <c r="O101" s="38">
        <v>0</v>
      </c>
      <c r="P101" s="42">
        <v>0</v>
      </c>
      <c r="Q101" s="42">
        <v>0</v>
      </c>
      <c r="R101" s="42">
        <v>0</v>
      </c>
      <c r="S101" s="43">
        <v>-150</v>
      </c>
      <c r="T101" s="38">
        <v>0</v>
      </c>
    </row>
    <row r="102" spans="1:20" ht="14.4" hidden="1" customHeight="1" outlineLevel="4" collapsed="1" x14ac:dyDescent="0.3">
      <c r="A102" s="25" t="s">
        <v>2</v>
      </c>
      <c r="B102" s="25" t="s">
        <v>2</v>
      </c>
      <c r="C102" s="40" t="s">
        <v>2</v>
      </c>
      <c r="D102" s="41" t="s">
        <v>2</v>
      </c>
      <c r="E102" s="41" t="s">
        <v>2</v>
      </c>
      <c r="F102" s="25" t="s">
        <v>2</v>
      </c>
      <c r="H102" s="42">
        <v>150</v>
      </c>
      <c r="I102" s="42">
        <v>0</v>
      </c>
      <c r="J102" s="42">
        <v>150</v>
      </c>
      <c r="K102" s="42">
        <v>0</v>
      </c>
      <c r="L102" s="42">
        <v>0</v>
      </c>
      <c r="M102" s="42">
        <v>0</v>
      </c>
      <c r="N102" s="43">
        <v>-150</v>
      </c>
      <c r="O102" s="38">
        <v>0</v>
      </c>
      <c r="P102" s="42">
        <v>0</v>
      </c>
      <c r="Q102" s="42">
        <v>0</v>
      </c>
      <c r="R102" s="42">
        <v>0</v>
      </c>
      <c r="S102" s="43">
        <v>-150</v>
      </c>
      <c r="T102" s="38">
        <v>0</v>
      </c>
    </row>
    <row r="103" spans="1:20" ht="14.4" hidden="1" customHeight="1" outlineLevel="4" collapsed="1" x14ac:dyDescent="0.3">
      <c r="A103" s="25" t="s">
        <v>2</v>
      </c>
      <c r="B103" s="25" t="s">
        <v>2</v>
      </c>
      <c r="C103" s="40" t="s">
        <v>2</v>
      </c>
      <c r="D103" s="41" t="s">
        <v>2</v>
      </c>
      <c r="E103" s="41" t="s">
        <v>2</v>
      </c>
      <c r="F103" s="25" t="s">
        <v>2</v>
      </c>
      <c r="H103" s="42">
        <v>1000</v>
      </c>
      <c r="I103" s="42">
        <v>0</v>
      </c>
      <c r="J103" s="42">
        <v>1000</v>
      </c>
      <c r="K103" s="42">
        <v>8475.0300000000007</v>
      </c>
      <c r="L103" s="42">
        <v>0</v>
      </c>
      <c r="M103" s="42">
        <v>8475.0300000000007</v>
      </c>
      <c r="N103" s="42">
        <v>7475.03</v>
      </c>
      <c r="O103" s="38">
        <v>8.4750300000000003</v>
      </c>
      <c r="P103" s="42">
        <v>13724.453332999999</v>
      </c>
      <c r="Q103" s="42">
        <v>0</v>
      </c>
      <c r="R103" s="42">
        <v>13724.453332999999</v>
      </c>
      <c r="S103" s="42">
        <v>12724.453332999999</v>
      </c>
      <c r="T103" s="38">
        <v>9.99</v>
      </c>
    </row>
    <row r="104" spans="1:20" ht="14.4" hidden="1" customHeight="1" outlineLevel="4" collapsed="1" x14ac:dyDescent="0.3">
      <c r="A104" s="25" t="s">
        <v>2</v>
      </c>
      <c r="B104" s="25" t="s">
        <v>2</v>
      </c>
      <c r="C104" s="40" t="s">
        <v>2</v>
      </c>
      <c r="D104" s="41" t="s">
        <v>2</v>
      </c>
      <c r="E104" s="41" t="s">
        <v>2</v>
      </c>
      <c r="F104" s="25" t="s">
        <v>2</v>
      </c>
      <c r="H104" s="42">
        <v>540</v>
      </c>
      <c r="I104" s="42">
        <v>0</v>
      </c>
      <c r="J104" s="42">
        <v>540</v>
      </c>
      <c r="K104" s="42">
        <v>0</v>
      </c>
      <c r="L104" s="42">
        <v>0</v>
      </c>
      <c r="M104" s="42">
        <v>0</v>
      </c>
      <c r="N104" s="43">
        <v>-540</v>
      </c>
      <c r="O104" s="38">
        <v>0</v>
      </c>
      <c r="P104" s="42">
        <v>0</v>
      </c>
      <c r="Q104" s="42">
        <v>0</v>
      </c>
      <c r="R104" s="42">
        <v>0</v>
      </c>
      <c r="S104" s="43">
        <v>-540</v>
      </c>
      <c r="T104" s="38">
        <v>0</v>
      </c>
    </row>
    <row r="105" spans="1:20" ht="14.4" hidden="1" customHeight="1" outlineLevel="4" collapsed="1" x14ac:dyDescent="0.3">
      <c r="A105" s="25" t="s">
        <v>2</v>
      </c>
      <c r="B105" s="25" t="s">
        <v>2</v>
      </c>
      <c r="C105" s="40" t="s">
        <v>2</v>
      </c>
      <c r="D105" s="41" t="s">
        <v>2</v>
      </c>
      <c r="E105" s="41" t="s">
        <v>2</v>
      </c>
      <c r="F105" s="25" t="s">
        <v>2</v>
      </c>
      <c r="H105" s="42">
        <v>0</v>
      </c>
      <c r="I105" s="42">
        <v>0</v>
      </c>
      <c r="J105" s="42">
        <v>0</v>
      </c>
      <c r="K105" s="42">
        <v>1400</v>
      </c>
      <c r="L105" s="42">
        <v>0</v>
      </c>
      <c r="M105" s="42">
        <v>1400</v>
      </c>
      <c r="N105" s="42">
        <v>1400</v>
      </c>
      <c r="O105" s="38">
        <v>1</v>
      </c>
      <c r="P105" s="42">
        <v>1400</v>
      </c>
      <c r="Q105" s="42">
        <v>0</v>
      </c>
      <c r="R105" s="42">
        <v>1400</v>
      </c>
      <c r="S105" s="42">
        <v>1400</v>
      </c>
      <c r="T105" s="38">
        <v>1</v>
      </c>
    </row>
    <row r="106" spans="1:20" ht="14.4" hidden="1" customHeight="1" outlineLevel="4" collapsed="1" x14ac:dyDescent="0.3">
      <c r="A106" s="25" t="s">
        <v>2</v>
      </c>
      <c r="B106" s="25" t="s">
        <v>2</v>
      </c>
      <c r="C106" s="40" t="s">
        <v>2</v>
      </c>
      <c r="D106" s="41" t="s">
        <v>2</v>
      </c>
      <c r="E106" s="41" t="s">
        <v>2</v>
      </c>
      <c r="F106" s="25" t="s">
        <v>2</v>
      </c>
      <c r="H106" s="42">
        <v>1000</v>
      </c>
      <c r="I106" s="42">
        <v>0</v>
      </c>
      <c r="J106" s="42">
        <v>1000</v>
      </c>
      <c r="K106" s="42">
        <v>0</v>
      </c>
      <c r="L106" s="42">
        <v>0</v>
      </c>
      <c r="M106" s="42">
        <v>0</v>
      </c>
      <c r="N106" s="43">
        <v>-1000</v>
      </c>
      <c r="O106" s="38">
        <v>0</v>
      </c>
      <c r="P106" s="42">
        <v>2983.88</v>
      </c>
      <c r="Q106" s="42">
        <v>0</v>
      </c>
      <c r="R106" s="42">
        <v>2983.88</v>
      </c>
      <c r="S106" s="42">
        <v>1983.88</v>
      </c>
      <c r="T106" s="38">
        <v>2.9838800000000001</v>
      </c>
    </row>
    <row r="107" spans="1:20" ht="14.4" hidden="1" customHeight="1" outlineLevel="4" collapsed="1" x14ac:dyDescent="0.3">
      <c r="A107" s="25" t="s">
        <v>2</v>
      </c>
      <c r="B107" s="25" t="s">
        <v>2</v>
      </c>
      <c r="C107" s="40" t="s">
        <v>2</v>
      </c>
      <c r="D107" s="41" t="s">
        <v>2</v>
      </c>
      <c r="E107" s="41" t="s">
        <v>2</v>
      </c>
      <c r="F107" s="25" t="s">
        <v>2</v>
      </c>
      <c r="H107" s="42">
        <v>0</v>
      </c>
      <c r="I107" s="42">
        <v>0</v>
      </c>
      <c r="J107" s="42">
        <v>0</v>
      </c>
      <c r="K107" s="42">
        <v>250</v>
      </c>
      <c r="L107" s="42">
        <v>0</v>
      </c>
      <c r="M107" s="42">
        <v>250</v>
      </c>
      <c r="N107" s="42">
        <v>250</v>
      </c>
      <c r="O107" s="38">
        <v>1</v>
      </c>
      <c r="P107" s="42">
        <v>10196.333333</v>
      </c>
      <c r="Q107" s="42">
        <v>0</v>
      </c>
      <c r="R107" s="42">
        <v>10196.333333</v>
      </c>
      <c r="S107" s="42">
        <v>10196.333333</v>
      </c>
      <c r="T107" s="38">
        <v>1</v>
      </c>
    </row>
    <row r="108" spans="1:20" ht="14.4" hidden="1" customHeight="1" outlineLevel="4" collapsed="1" x14ac:dyDescent="0.3">
      <c r="A108" s="25" t="s">
        <v>2</v>
      </c>
      <c r="B108" s="25" t="s">
        <v>2</v>
      </c>
      <c r="C108" s="40" t="s">
        <v>2</v>
      </c>
      <c r="D108" s="41" t="s">
        <v>2</v>
      </c>
      <c r="E108" s="41" t="s">
        <v>2</v>
      </c>
      <c r="F108" s="25" t="s">
        <v>2</v>
      </c>
      <c r="H108" s="42">
        <v>0</v>
      </c>
      <c r="I108" s="42">
        <v>0</v>
      </c>
      <c r="J108" s="42">
        <v>0</v>
      </c>
      <c r="K108" s="42">
        <v>4000</v>
      </c>
      <c r="L108" s="42">
        <v>0</v>
      </c>
      <c r="M108" s="42">
        <v>4000</v>
      </c>
      <c r="N108" s="42">
        <v>4000</v>
      </c>
      <c r="O108" s="38">
        <v>1</v>
      </c>
      <c r="P108" s="42">
        <v>4000</v>
      </c>
      <c r="Q108" s="42">
        <v>0</v>
      </c>
      <c r="R108" s="42">
        <v>4000</v>
      </c>
      <c r="S108" s="42">
        <v>4000</v>
      </c>
      <c r="T108" s="38">
        <v>1</v>
      </c>
    </row>
    <row r="109" spans="1:20" ht="14.4" hidden="1" customHeight="1" outlineLevel="4" collapsed="1" x14ac:dyDescent="0.3">
      <c r="A109" s="25" t="s">
        <v>2</v>
      </c>
      <c r="B109" s="25" t="s">
        <v>2</v>
      </c>
      <c r="C109" s="40" t="s">
        <v>2</v>
      </c>
      <c r="D109" s="41" t="s">
        <v>2</v>
      </c>
      <c r="E109" s="41" t="s">
        <v>2</v>
      </c>
      <c r="F109" s="25" t="s">
        <v>2</v>
      </c>
      <c r="H109" s="42">
        <v>3000</v>
      </c>
      <c r="I109" s="42">
        <v>0</v>
      </c>
      <c r="J109" s="42">
        <v>3000</v>
      </c>
      <c r="K109" s="42">
        <v>0</v>
      </c>
      <c r="L109" s="42">
        <v>0</v>
      </c>
      <c r="M109" s="42">
        <v>0</v>
      </c>
      <c r="N109" s="43">
        <v>-3000</v>
      </c>
      <c r="O109" s="38">
        <v>0</v>
      </c>
      <c r="P109" s="42">
        <v>0</v>
      </c>
      <c r="Q109" s="42">
        <v>0</v>
      </c>
      <c r="R109" s="42">
        <v>0</v>
      </c>
      <c r="S109" s="43">
        <v>-3000</v>
      </c>
      <c r="T109" s="38">
        <v>0</v>
      </c>
    </row>
    <row r="110" spans="1:20" ht="14.4" customHeight="1" outlineLevel="2" collapsed="1" x14ac:dyDescent="0.3">
      <c r="A110" s="25" t="s">
        <v>2</v>
      </c>
      <c r="B110" s="25" t="s">
        <v>2</v>
      </c>
      <c r="D110" s="25" t="s">
        <v>38</v>
      </c>
      <c r="H110" s="36">
        <v>0</v>
      </c>
      <c r="I110" s="36">
        <v>0</v>
      </c>
      <c r="J110" s="36">
        <v>0</v>
      </c>
      <c r="K110" s="36">
        <v>2145</v>
      </c>
      <c r="L110" s="36">
        <v>0</v>
      </c>
      <c r="M110" s="36">
        <v>2145</v>
      </c>
      <c r="N110" s="36">
        <v>2145</v>
      </c>
      <c r="O110" s="38">
        <v>1</v>
      </c>
      <c r="P110" s="36">
        <v>4376.7333330000001</v>
      </c>
      <c r="Q110" s="36">
        <v>0</v>
      </c>
      <c r="R110" s="36">
        <v>4376.7333330000001</v>
      </c>
      <c r="S110" s="36">
        <v>4376.7333330000001</v>
      </c>
      <c r="T110" s="39">
        <v>1</v>
      </c>
    </row>
    <row r="111" spans="1:20" ht="14.4" hidden="1" customHeight="1" outlineLevel="3" collapsed="1" x14ac:dyDescent="0.3">
      <c r="A111" s="25" t="s">
        <v>2</v>
      </c>
      <c r="B111" s="25" t="s">
        <v>2</v>
      </c>
      <c r="C111" s="40" t="s">
        <v>2</v>
      </c>
      <c r="E111" s="25" t="s">
        <v>2</v>
      </c>
      <c r="H111" s="36">
        <v>0</v>
      </c>
      <c r="I111" s="36">
        <v>0</v>
      </c>
      <c r="J111" s="36">
        <v>0</v>
      </c>
      <c r="K111" s="36">
        <v>2145</v>
      </c>
      <c r="L111" s="36">
        <v>0</v>
      </c>
      <c r="M111" s="36">
        <v>2145</v>
      </c>
      <c r="N111" s="36">
        <v>2145</v>
      </c>
      <c r="O111" s="38">
        <v>1</v>
      </c>
      <c r="P111" s="36">
        <v>4376.7333330000001</v>
      </c>
      <c r="Q111" s="36">
        <v>0</v>
      </c>
      <c r="R111" s="36">
        <v>4376.7333330000001</v>
      </c>
      <c r="S111" s="36">
        <v>4376.7333330000001</v>
      </c>
      <c r="T111" s="39">
        <v>1</v>
      </c>
    </row>
    <row r="112" spans="1:20" ht="14.4" hidden="1" customHeight="1" outlineLevel="4" collapsed="1" x14ac:dyDescent="0.3">
      <c r="A112" s="25" t="s">
        <v>2</v>
      </c>
      <c r="B112" s="25" t="s">
        <v>2</v>
      </c>
      <c r="C112" s="40" t="s">
        <v>2</v>
      </c>
      <c r="D112" s="41" t="s">
        <v>2</v>
      </c>
      <c r="E112" s="41" t="s">
        <v>2</v>
      </c>
      <c r="F112" s="25" t="s">
        <v>2</v>
      </c>
      <c r="H112" s="42">
        <v>0</v>
      </c>
      <c r="I112" s="42">
        <v>0</v>
      </c>
      <c r="J112" s="42">
        <v>0</v>
      </c>
      <c r="K112" s="42">
        <v>2025</v>
      </c>
      <c r="L112" s="42">
        <v>0</v>
      </c>
      <c r="M112" s="42">
        <v>2025</v>
      </c>
      <c r="N112" s="42">
        <v>2025</v>
      </c>
      <c r="O112" s="38">
        <v>1</v>
      </c>
      <c r="P112" s="42">
        <v>4126.6666660000001</v>
      </c>
      <c r="Q112" s="42">
        <v>0</v>
      </c>
      <c r="R112" s="42">
        <v>4126.6666660000001</v>
      </c>
      <c r="S112" s="42">
        <v>4126.6666660000001</v>
      </c>
      <c r="T112" s="38">
        <v>1</v>
      </c>
    </row>
    <row r="113" spans="1:20" ht="14.4" hidden="1" customHeight="1" outlineLevel="4" collapsed="1" x14ac:dyDescent="0.3">
      <c r="A113" s="25" t="s">
        <v>2</v>
      </c>
      <c r="B113" s="25" t="s">
        <v>2</v>
      </c>
      <c r="C113" s="40" t="s">
        <v>2</v>
      </c>
      <c r="D113" s="41" t="s">
        <v>2</v>
      </c>
      <c r="E113" s="41" t="s">
        <v>2</v>
      </c>
      <c r="F113" s="25" t="s">
        <v>2</v>
      </c>
      <c r="H113" s="42">
        <v>0</v>
      </c>
      <c r="I113" s="42">
        <v>0</v>
      </c>
      <c r="J113" s="42">
        <v>0</v>
      </c>
      <c r="K113" s="42">
        <v>120</v>
      </c>
      <c r="L113" s="42">
        <v>0</v>
      </c>
      <c r="M113" s="42">
        <v>120</v>
      </c>
      <c r="N113" s="42">
        <v>120</v>
      </c>
      <c r="O113" s="38">
        <v>1</v>
      </c>
      <c r="P113" s="42">
        <v>250.066667</v>
      </c>
      <c r="Q113" s="42">
        <v>0</v>
      </c>
      <c r="R113" s="42">
        <v>250.066667</v>
      </c>
      <c r="S113" s="42">
        <v>250.066667</v>
      </c>
      <c r="T113" s="38">
        <v>1</v>
      </c>
    </row>
    <row r="114" spans="1:20" ht="14.4" customHeight="1" outlineLevel="1" x14ac:dyDescent="0.3">
      <c r="A114" s="30" t="s">
        <v>2</v>
      </c>
      <c r="B114" s="30" t="s">
        <v>2</v>
      </c>
      <c r="C114" s="44" t="s">
        <v>40</v>
      </c>
      <c r="H114" s="32">
        <v>149625926</v>
      </c>
      <c r="I114" s="32">
        <v>2596151</v>
      </c>
      <c r="J114" s="32">
        <v>152222077</v>
      </c>
      <c r="K114" s="32">
        <v>93089139.420000002</v>
      </c>
      <c r="L114" s="32">
        <v>0</v>
      </c>
      <c r="M114" s="32">
        <v>93089139.420000002</v>
      </c>
      <c r="N114" s="33">
        <v>-59132937.579999998</v>
      </c>
      <c r="O114" s="34">
        <v>0.61153507595353596</v>
      </c>
      <c r="P114" s="32">
        <v>145182333.843335</v>
      </c>
      <c r="Q114" s="32">
        <v>8472185</v>
      </c>
      <c r="R114" s="32">
        <v>153654518.843335</v>
      </c>
      <c r="S114" s="32">
        <v>1432441.8433350001</v>
      </c>
      <c r="T114" s="35">
        <v>1.0094102108680005</v>
      </c>
    </row>
    <row r="115" spans="1:20" ht="14.4" customHeight="1" outlineLevel="2" collapsed="1" x14ac:dyDescent="0.3">
      <c r="A115" s="25" t="s">
        <v>2</v>
      </c>
      <c r="B115" s="25" t="s">
        <v>2</v>
      </c>
      <c r="D115" s="25" t="s">
        <v>41</v>
      </c>
      <c r="H115" s="36">
        <v>149625926</v>
      </c>
      <c r="I115" s="36">
        <v>2596151</v>
      </c>
      <c r="J115" s="36">
        <v>152222077</v>
      </c>
      <c r="K115" s="36">
        <v>93089139.420000002</v>
      </c>
      <c r="L115" s="36">
        <v>0</v>
      </c>
      <c r="M115" s="36">
        <v>93089139.420000002</v>
      </c>
      <c r="N115" s="37">
        <v>-59132937.579999998</v>
      </c>
      <c r="O115" s="38">
        <v>0.61153507595353596</v>
      </c>
      <c r="P115" s="36">
        <v>145182333.843335</v>
      </c>
      <c r="Q115" s="36">
        <v>8472185</v>
      </c>
      <c r="R115" s="36">
        <v>153654518.843335</v>
      </c>
      <c r="S115" s="36">
        <v>1432441.8433350001</v>
      </c>
      <c r="T115" s="39">
        <v>1.0094102108680005</v>
      </c>
    </row>
    <row r="116" spans="1:20" ht="14.4" hidden="1" customHeight="1" outlineLevel="3" collapsed="1" x14ac:dyDescent="0.3">
      <c r="A116" s="25" t="s">
        <v>2</v>
      </c>
      <c r="B116" s="25" t="s">
        <v>2</v>
      </c>
      <c r="C116" s="40" t="s">
        <v>2</v>
      </c>
      <c r="E116" s="25" t="s">
        <v>2</v>
      </c>
      <c r="H116" s="36">
        <v>149625926</v>
      </c>
      <c r="I116" s="36">
        <v>2596151</v>
      </c>
      <c r="J116" s="36">
        <v>152222077</v>
      </c>
      <c r="K116" s="36">
        <v>93089139.420000002</v>
      </c>
      <c r="L116" s="36">
        <v>0</v>
      </c>
      <c r="M116" s="36">
        <v>93089139.420000002</v>
      </c>
      <c r="N116" s="37">
        <v>-59132937.579999998</v>
      </c>
      <c r="O116" s="38">
        <v>0.61153507595353596</v>
      </c>
      <c r="P116" s="36">
        <v>145182333.843335</v>
      </c>
      <c r="Q116" s="36">
        <v>8472185</v>
      </c>
      <c r="R116" s="36">
        <v>153654518.843335</v>
      </c>
      <c r="S116" s="36">
        <v>1432441.8433350001</v>
      </c>
      <c r="T116" s="39">
        <v>1.0094102108680005</v>
      </c>
    </row>
    <row r="117" spans="1:20" ht="14.4" hidden="1" customHeight="1" outlineLevel="4" collapsed="1" x14ac:dyDescent="0.3">
      <c r="A117" s="25" t="s">
        <v>2</v>
      </c>
      <c r="B117" s="25" t="s">
        <v>2</v>
      </c>
      <c r="C117" s="40" t="s">
        <v>2</v>
      </c>
      <c r="D117" s="41" t="s">
        <v>2</v>
      </c>
      <c r="E117" s="41" t="s">
        <v>2</v>
      </c>
      <c r="F117" s="25" t="s">
        <v>2</v>
      </c>
      <c r="H117" s="42">
        <v>441000</v>
      </c>
      <c r="I117" s="42">
        <v>0</v>
      </c>
      <c r="J117" s="42">
        <v>441000</v>
      </c>
      <c r="K117" s="42">
        <v>0</v>
      </c>
      <c r="L117" s="42">
        <v>0</v>
      </c>
      <c r="M117" s="42">
        <v>0</v>
      </c>
      <c r="N117" s="43">
        <v>-441000</v>
      </c>
      <c r="O117" s="38">
        <v>0</v>
      </c>
      <c r="P117" s="42">
        <v>330750</v>
      </c>
      <c r="Q117" s="42">
        <v>110250</v>
      </c>
      <c r="R117" s="42">
        <v>441000</v>
      </c>
      <c r="S117" s="42">
        <v>0</v>
      </c>
      <c r="T117" s="38">
        <v>1</v>
      </c>
    </row>
    <row r="118" spans="1:20" ht="14.4" hidden="1" customHeight="1" outlineLevel="4" collapsed="1" x14ac:dyDescent="0.3">
      <c r="A118" s="25" t="s">
        <v>2</v>
      </c>
      <c r="B118" s="25" t="s">
        <v>2</v>
      </c>
      <c r="C118" s="40" t="s">
        <v>2</v>
      </c>
      <c r="D118" s="41" t="s">
        <v>2</v>
      </c>
      <c r="E118" s="41" t="s">
        <v>2</v>
      </c>
      <c r="F118" s="25" t="s">
        <v>2</v>
      </c>
      <c r="H118" s="42">
        <v>0</v>
      </c>
      <c r="I118" s="42">
        <v>39</v>
      </c>
      <c r="J118" s="42">
        <v>39</v>
      </c>
      <c r="K118" s="42">
        <v>39</v>
      </c>
      <c r="L118" s="42">
        <v>0</v>
      </c>
      <c r="M118" s="42">
        <v>39</v>
      </c>
      <c r="N118" s="42">
        <v>0</v>
      </c>
      <c r="O118" s="38">
        <v>1</v>
      </c>
      <c r="P118" s="42">
        <v>26</v>
      </c>
      <c r="Q118" s="42">
        <v>0</v>
      </c>
      <c r="R118" s="42">
        <v>26</v>
      </c>
      <c r="S118" s="43">
        <v>-13</v>
      </c>
      <c r="T118" s="38">
        <v>0.66666666666666663</v>
      </c>
    </row>
    <row r="119" spans="1:20" ht="14.4" hidden="1" customHeight="1" outlineLevel="4" collapsed="1" x14ac:dyDescent="0.3">
      <c r="A119" s="25" t="s">
        <v>2</v>
      </c>
      <c r="B119" s="25" t="s">
        <v>2</v>
      </c>
      <c r="C119" s="40" t="s">
        <v>2</v>
      </c>
      <c r="D119" s="41" t="s">
        <v>2</v>
      </c>
      <c r="E119" s="41" t="s">
        <v>2</v>
      </c>
      <c r="F119" s="25" t="s">
        <v>2</v>
      </c>
      <c r="H119" s="42">
        <v>210000</v>
      </c>
      <c r="I119" s="42">
        <v>0</v>
      </c>
      <c r="J119" s="42">
        <v>210000</v>
      </c>
      <c r="K119" s="42">
        <v>300307.27</v>
      </c>
      <c r="L119" s="42">
        <v>0</v>
      </c>
      <c r="M119" s="42">
        <v>300307.27</v>
      </c>
      <c r="N119" s="42">
        <v>90307.27</v>
      </c>
      <c r="O119" s="38">
        <v>1.430034619047619</v>
      </c>
      <c r="P119" s="42">
        <v>414827.88</v>
      </c>
      <c r="Q119" s="42">
        <v>0</v>
      </c>
      <c r="R119" s="42">
        <v>414827.88</v>
      </c>
      <c r="S119" s="42">
        <v>204827.88</v>
      </c>
      <c r="T119" s="38">
        <v>1.9753708571428572</v>
      </c>
    </row>
    <row r="120" spans="1:20" ht="14.4" hidden="1" customHeight="1" outlineLevel="4" collapsed="1" x14ac:dyDescent="0.3">
      <c r="A120" s="25" t="s">
        <v>2</v>
      </c>
      <c r="B120" s="25" t="s">
        <v>2</v>
      </c>
      <c r="C120" s="40" t="s">
        <v>2</v>
      </c>
      <c r="D120" s="41" t="s">
        <v>2</v>
      </c>
      <c r="E120" s="41" t="s">
        <v>2</v>
      </c>
      <c r="F120" s="25" t="s">
        <v>2</v>
      </c>
      <c r="H120" s="42">
        <v>0</v>
      </c>
      <c r="I120" s="42">
        <v>12595</v>
      </c>
      <c r="J120" s="42">
        <v>12595</v>
      </c>
      <c r="K120" s="42">
        <v>12595</v>
      </c>
      <c r="L120" s="42">
        <v>0</v>
      </c>
      <c r="M120" s="42">
        <v>12595</v>
      </c>
      <c r="N120" s="42">
        <v>0</v>
      </c>
      <c r="O120" s="38">
        <v>1</v>
      </c>
      <c r="P120" s="42">
        <v>12595</v>
      </c>
      <c r="Q120" s="42">
        <v>0</v>
      </c>
      <c r="R120" s="42">
        <v>12595</v>
      </c>
      <c r="S120" s="42">
        <v>0</v>
      </c>
      <c r="T120" s="38">
        <v>1</v>
      </c>
    </row>
    <row r="121" spans="1:20" ht="14.4" hidden="1" customHeight="1" outlineLevel="4" collapsed="1" x14ac:dyDescent="0.3">
      <c r="A121" s="25" t="s">
        <v>2</v>
      </c>
      <c r="B121" s="25" t="s">
        <v>2</v>
      </c>
      <c r="C121" s="40" t="s">
        <v>2</v>
      </c>
      <c r="D121" s="41" t="s">
        <v>2</v>
      </c>
      <c r="E121" s="41" t="s">
        <v>2</v>
      </c>
      <c r="F121" s="25" t="s">
        <v>2</v>
      </c>
      <c r="H121" s="42">
        <v>200000</v>
      </c>
      <c r="I121" s="42">
        <v>20300</v>
      </c>
      <c r="J121" s="42">
        <v>220300</v>
      </c>
      <c r="K121" s="42">
        <v>20300</v>
      </c>
      <c r="L121" s="42">
        <v>0</v>
      </c>
      <c r="M121" s="42">
        <v>20300</v>
      </c>
      <c r="N121" s="43">
        <v>-200000</v>
      </c>
      <c r="O121" s="38">
        <v>9.2147072174307759E-2</v>
      </c>
      <c r="P121" s="42">
        <v>220300</v>
      </c>
      <c r="Q121" s="42">
        <v>0</v>
      </c>
      <c r="R121" s="42">
        <v>220300</v>
      </c>
      <c r="S121" s="42">
        <v>0</v>
      </c>
      <c r="T121" s="38">
        <v>1</v>
      </c>
    </row>
    <row r="122" spans="1:20" ht="14.4" hidden="1" customHeight="1" outlineLevel="4" collapsed="1" x14ac:dyDescent="0.3">
      <c r="A122" s="25" t="s">
        <v>2</v>
      </c>
      <c r="B122" s="25" t="s">
        <v>2</v>
      </c>
      <c r="C122" s="40" t="s">
        <v>2</v>
      </c>
      <c r="D122" s="41" t="s">
        <v>2</v>
      </c>
      <c r="E122" s="41" t="s">
        <v>2</v>
      </c>
      <c r="F122" s="25" t="s">
        <v>2</v>
      </c>
      <c r="H122" s="42">
        <v>50000</v>
      </c>
      <c r="I122" s="42">
        <v>15000</v>
      </c>
      <c r="J122" s="42">
        <v>65000</v>
      </c>
      <c r="K122" s="42">
        <v>15000</v>
      </c>
      <c r="L122" s="42">
        <v>0</v>
      </c>
      <c r="M122" s="42">
        <v>15000</v>
      </c>
      <c r="N122" s="43">
        <v>-50000</v>
      </c>
      <c r="O122" s="38">
        <v>0.23076923076923078</v>
      </c>
      <c r="P122" s="42">
        <v>48333.333334000003</v>
      </c>
      <c r="Q122" s="42">
        <v>0</v>
      </c>
      <c r="R122" s="42">
        <v>48333.333334000003</v>
      </c>
      <c r="S122" s="43">
        <v>-16666.666666000001</v>
      </c>
      <c r="T122" s="38">
        <v>0.74358974359999996</v>
      </c>
    </row>
    <row r="123" spans="1:20" ht="14.4" hidden="1" customHeight="1" outlineLevel="4" collapsed="1" x14ac:dyDescent="0.3">
      <c r="A123" s="25" t="s">
        <v>2</v>
      </c>
      <c r="B123" s="25" t="s">
        <v>2</v>
      </c>
      <c r="C123" s="40" t="s">
        <v>2</v>
      </c>
      <c r="D123" s="41" t="s">
        <v>2</v>
      </c>
      <c r="E123" s="41" t="s">
        <v>2</v>
      </c>
      <c r="F123" s="25" t="s">
        <v>2</v>
      </c>
      <c r="H123" s="42">
        <v>45000</v>
      </c>
      <c r="I123" s="42">
        <v>6000</v>
      </c>
      <c r="J123" s="42">
        <v>51000</v>
      </c>
      <c r="K123" s="42">
        <v>6000</v>
      </c>
      <c r="L123" s="42">
        <v>0</v>
      </c>
      <c r="M123" s="42">
        <v>6000</v>
      </c>
      <c r="N123" s="43">
        <v>-45000</v>
      </c>
      <c r="O123" s="38">
        <v>0.11764705882352941</v>
      </c>
      <c r="P123" s="42">
        <v>6000</v>
      </c>
      <c r="Q123" s="42">
        <v>0</v>
      </c>
      <c r="R123" s="42">
        <v>6000</v>
      </c>
      <c r="S123" s="43">
        <v>-45000</v>
      </c>
      <c r="T123" s="38">
        <v>0.11764705882352941</v>
      </c>
    </row>
    <row r="124" spans="1:20" ht="14.4" hidden="1" customHeight="1" outlineLevel="4" collapsed="1" x14ac:dyDescent="0.3">
      <c r="A124" s="25" t="s">
        <v>2</v>
      </c>
      <c r="B124" s="25" t="s">
        <v>2</v>
      </c>
      <c r="C124" s="40" t="s">
        <v>2</v>
      </c>
      <c r="D124" s="41" t="s">
        <v>2</v>
      </c>
      <c r="E124" s="41" t="s">
        <v>2</v>
      </c>
      <c r="F124" s="25" t="s">
        <v>2</v>
      </c>
      <c r="H124" s="42">
        <v>2000</v>
      </c>
      <c r="I124" s="42">
        <v>0</v>
      </c>
      <c r="J124" s="42">
        <v>2000</v>
      </c>
      <c r="K124" s="42">
        <v>0</v>
      </c>
      <c r="L124" s="42">
        <v>0</v>
      </c>
      <c r="M124" s="42">
        <v>0</v>
      </c>
      <c r="N124" s="43">
        <v>-2000</v>
      </c>
      <c r="O124" s="38">
        <v>0</v>
      </c>
      <c r="P124" s="42">
        <v>2000</v>
      </c>
      <c r="Q124" s="42">
        <v>0</v>
      </c>
      <c r="R124" s="42">
        <v>2000</v>
      </c>
      <c r="S124" s="42">
        <v>0</v>
      </c>
      <c r="T124" s="38">
        <v>1</v>
      </c>
    </row>
    <row r="125" spans="1:20" ht="14.4" hidden="1" customHeight="1" outlineLevel="4" collapsed="1" x14ac:dyDescent="0.3">
      <c r="A125" s="25" t="s">
        <v>2</v>
      </c>
      <c r="B125" s="25" t="s">
        <v>2</v>
      </c>
      <c r="C125" s="40" t="s">
        <v>2</v>
      </c>
      <c r="D125" s="41" t="s">
        <v>2</v>
      </c>
      <c r="E125" s="41" t="s">
        <v>2</v>
      </c>
      <c r="F125" s="25" t="s">
        <v>2</v>
      </c>
      <c r="H125" s="42">
        <v>0</v>
      </c>
      <c r="I125" s="42">
        <v>6459</v>
      </c>
      <c r="J125" s="42">
        <v>6459</v>
      </c>
      <c r="K125" s="42">
        <v>6459</v>
      </c>
      <c r="L125" s="42">
        <v>0</v>
      </c>
      <c r="M125" s="42">
        <v>6459</v>
      </c>
      <c r="N125" s="42">
        <v>0</v>
      </c>
      <c r="O125" s="38">
        <v>1</v>
      </c>
      <c r="P125" s="42">
        <v>6459</v>
      </c>
      <c r="Q125" s="42">
        <v>0</v>
      </c>
      <c r="R125" s="42">
        <v>6459</v>
      </c>
      <c r="S125" s="42">
        <v>0</v>
      </c>
      <c r="T125" s="38">
        <v>1</v>
      </c>
    </row>
    <row r="126" spans="1:20" ht="14.4" hidden="1" customHeight="1" outlineLevel="4" collapsed="1" x14ac:dyDescent="0.3">
      <c r="A126" s="25" t="s">
        <v>2</v>
      </c>
      <c r="B126" s="25" t="s">
        <v>2</v>
      </c>
      <c r="C126" s="40" t="s">
        <v>2</v>
      </c>
      <c r="D126" s="41" t="s">
        <v>2</v>
      </c>
      <c r="E126" s="41" t="s">
        <v>2</v>
      </c>
      <c r="F126" s="25" t="s">
        <v>2</v>
      </c>
      <c r="H126" s="42">
        <v>0</v>
      </c>
      <c r="I126" s="42">
        <v>5424</v>
      </c>
      <c r="J126" s="42">
        <v>5424</v>
      </c>
      <c r="K126" s="42">
        <v>5423.53</v>
      </c>
      <c r="L126" s="42">
        <v>0</v>
      </c>
      <c r="M126" s="42">
        <v>5423.53</v>
      </c>
      <c r="N126" s="43">
        <v>-0.47</v>
      </c>
      <c r="O126" s="38">
        <v>0.99991334808259591</v>
      </c>
      <c r="P126" s="42">
        <v>5423.53</v>
      </c>
      <c r="Q126" s="42">
        <v>0</v>
      </c>
      <c r="R126" s="42">
        <v>5423.53</v>
      </c>
      <c r="S126" s="43">
        <v>-0.47</v>
      </c>
      <c r="T126" s="38">
        <v>0.99991334808259591</v>
      </c>
    </row>
    <row r="127" spans="1:20" ht="14.4" hidden="1" customHeight="1" outlineLevel="4" collapsed="1" x14ac:dyDescent="0.3">
      <c r="A127" s="25" t="s">
        <v>2</v>
      </c>
      <c r="B127" s="25" t="s">
        <v>2</v>
      </c>
      <c r="C127" s="40" t="s">
        <v>2</v>
      </c>
      <c r="D127" s="41" t="s">
        <v>2</v>
      </c>
      <c r="E127" s="41" t="s">
        <v>2</v>
      </c>
      <c r="F127" s="25" t="s">
        <v>2</v>
      </c>
      <c r="H127" s="42">
        <v>0</v>
      </c>
      <c r="I127" s="42">
        <v>5396</v>
      </c>
      <c r="J127" s="42">
        <v>5396</v>
      </c>
      <c r="K127" s="42">
        <v>5395.75</v>
      </c>
      <c r="L127" s="42">
        <v>0</v>
      </c>
      <c r="M127" s="42">
        <v>5395.75</v>
      </c>
      <c r="N127" s="43">
        <v>-0.25</v>
      </c>
      <c r="O127" s="38">
        <v>0.9999536693847294</v>
      </c>
      <c r="P127" s="42">
        <v>5395.75</v>
      </c>
      <c r="Q127" s="42">
        <v>0</v>
      </c>
      <c r="R127" s="42">
        <v>5395.75</v>
      </c>
      <c r="S127" s="43">
        <v>-0.25</v>
      </c>
      <c r="T127" s="38">
        <v>0.9999536693847294</v>
      </c>
    </row>
    <row r="128" spans="1:20" ht="14.4" hidden="1" customHeight="1" outlineLevel="4" collapsed="1" x14ac:dyDescent="0.3">
      <c r="A128" s="25" t="s">
        <v>2</v>
      </c>
      <c r="B128" s="25" t="s">
        <v>2</v>
      </c>
      <c r="C128" s="40" t="s">
        <v>2</v>
      </c>
      <c r="D128" s="41" t="s">
        <v>2</v>
      </c>
      <c r="E128" s="41" t="s">
        <v>2</v>
      </c>
      <c r="F128" s="25" t="s">
        <v>2</v>
      </c>
      <c r="H128" s="42">
        <v>0</v>
      </c>
      <c r="I128" s="42">
        <v>14074</v>
      </c>
      <c r="J128" s="42">
        <v>14074</v>
      </c>
      <c r="K128" s="42">
        <v>14074.47</v>
      </c>
      <c r="L128" s="42">
        <v>0</v>
      </c>
      <c r="M128" s="42">
        <v>14074.47</v>
      </c>
      <c r="N128" s="42">
        <v>0.47</v>
      </c>
      <c r="O128" s="38">
        <v>1.0000333949126048</v>
      </c>
      <c r="P128" s="42">
        <v>14074.47</v>
      </c>
      <c r="Q128" s="42">
        <v>0</v>
      </c>
      <c r="R128" s="42">
        <v>14074.47</v>
      </c>
      <c r="S128" s="42">
        <v>0.47</v>
      </c>
      <c r="T128" s="38">
        <v>1.0000333949126048</v>
      </c>
    </row>
    <row r="129" spans="1:20" ht="14.4" hidden="1" customHeight="1" outlineLevel="4" collapsed="1" x14ac:dyDescent="0.3">
      <c r="A129" s="25" t="s">
        <v>2</v>
      </c>
      <c r="B129" s="25" t="s">
        <v>2</v>
      </c>
      <c r="C129" s="40" t="s">
        <v>2</v>
      </c>
      <c r="D129" s="41" t="s">
        <v>2</v>
      </c>
      <c r="E129" s="41" t="s">
        <v>2</v>
      </c>
      <c r="F129" s="25" t="s">
        <v>2</v>
      </c>
      <c r="H129" s="42">
        <v>0</v>
      </c>
      <c r="I129" s="42">
        <v>11157</v>
      </c>
      <c r="J129" s="42">
        <v>11157</v>
      </c>
      <c r="K129" s="42">
        <v>11157.07</v>
      </c>
      <c r="L129" s="42">
        <v>0</v>
      </c>
      <c r="M129" s="42">
        <v>11157.07</v>
      </c>
      <c r="N129" s="42">
        <v>7.0000000000000007E-2</v>
      </c>
      <c r="O129" s="38">
        <v>1.0000062740880165</v>
      </c>
      <c r="P129" s="42">
        <v>11157.07</v>
      </c>
      <c r="Q129" s="42">
        <v>0</v>
      </c>
      <c r="R129" s="42">
        <v>11157.07</v>
      </c>
      <c r="S129" s="42">
        <v>7.0000000000000007E-2</v>
      </c>
      <c r="T129" s="38">
        <v>1.0000062740880165</v>
      </c>
    </row>
    <row r="130" spans="1:20" ht="14.4" hidden="1" customHeight="1" outlineLevel="4" collapsed="1" x14ac:dyDescent="0.3">
      <c r="A130" s="25" t="s">
        <v>2</v>
      </c>
      <c r="B130" s="25" t="s">
        <v>2</v>
      </c>
      <c r="C130" s="40" t="s">
        <v>2</v>
      </c>
      <c r="D130" s="41" t="s">
        <v>2</v>
      </c>
      <c r="E130" s="41" t="s">
        <v>2</v>
      </c>
      <c r="F130" s="25" t="s">
        <v>2</v>
      </c>
      <c r="H130" s="42">
        <v>0</v>
      </c>
      <c r="I130" s="42">
        <v>12595</v>
      </c>
      <c r="J130" s="42">
        <v>12595</v>
      </c>
      <c r="K130" s="42">
        <v>12595</v>
      </c>
      <c r="L130" s="42">
        <v>0</v>
      </c>
      <c r="M130" s="42">
        <v>12595</v>
      </c>
      <c r="N130" s="42">
        <v>0</v>
      </c>
      <c r="O130" s="38">
        <v>1</v>
      </c>
      <c r="P130" s="42">
        <v>12595</v>
      </c>
      <c r="Q130" s="42">
        <v>0</v>
      </c>
      <c r="R130" s="42">
        <v>12595</v>
      </c>
      <c r="S130" s="42">
        <v>0</v>
      </c>
      <c r="T130" s="38">
        <v>1</v>
      </c>
    </row>
    <row r="131" spans="1:20" ht="14.4" hidden="1" customHeight="1" outlineLevel="4" collapsed="1" x14ac:dyDescent="0.3">
      <c r="A131" s="25" t="s">
        <v>2</v>
      </c>
      <c r="B131" s="25" t="s">
        <v>2</v>
      </c>
      <c r="C131" s="40" t="s">
        <v>2</v>
      </c>
      <c r="D131" s="41" t="s">
        <v>2</v>
      </c>
      <c r="E131" s="41" t="s">
        <v>2</v>
      </c>
      <c r="F131" s="25" t="s">
        <v>2</v>
      </c>
      <c r="H131" s="42">
        <v>0</v>
      </c>
      <c r="I131" s="42">
        <v>10160</v>
      </c>
      <c r="J131" s="42">
        <v>10160</v>
      </c>
      <c r="K131" s="42">
        <v>9660.14</v>
      </c>
      <c r="L131" s="42">
        <v>0</v>
      </c>
      <c r="M131" s="42">
        <v>9660.14</v>
      </c>
      <c r="N131" s="43">
        <v>-499.86</v>
      </c>
      <c r="O131" s="38">
        <v>0.95080118110236223</v>
      </c>
      <c r="P131" s="42">
        <v>11160.14</v>
      </c>
      <c r="Q131" s="42">
        <v>0</v>
      </c>
      <c r="R131" s="42">
        <v>11160.14</v>
      </c>
      <c r="S131" s="42">
        <v>1000.14</v>
      </c>
      <c r="T131" s="38">
        <v>1.0984389763779527</v>
      </c>
    </row>
    <row r="132" spans="1:20" ht="14.4" hidden="1" customHeight="1" outlineLevel="4" collapsed="1" x14ac:dyDescent="0.3">
      <c r="A132" s="25" t="s">
        <v>2</v>
      </c>
      <c r="B132" s="25" t="s">
        <v>2</v>
      </c>
      <c r="C132" s="40" t="s">
        <v>2</v>
      </c>
      <c r="D132" s="41" t="s">
        <v>2</v>
      </c>
      <c r="E132" s="41" t="s">
        <v>2</v>
      </c>
      <c r="F132" s="25" t="s">
        <v>2</v>
      </c>
      <c r="H132" s="42">
        <v>0</v>
      </c>
      <c r="I132" s="42">
        <v>20477</v>
      </c>
      <c r="J132" s="42">
        <v>20477</v>
      </c>
      <c r="K132" s="42">
        <v>20477.14</v>
      </c>
      <c r="L132" s="42">
        <v>0</v>
      </c>
      <c r="M132" s="42">
        <v>20477.14</v>
      </c>
      <c r="N132" s="42">
        <v>0.14000000000000001</v>
      </c>
      <c r="O132" s="38">
        <v>1.0000068369390047</v>
      </c>
      <c r="P132" s="42">
        <v>20477.14</v>
      </c>
      <c r="Q132" s="42">
        <v>0</v>
      </c>
      <c r="R132" s="42">
        <v>20477.14</v>
      </c>
      <c r="S132" s="42">
        <v>0.14000000000000001</v>
      </c>
      <c r="T132" s="38">
        <v>1.0000068369390047</v>
      </c>
    </row>
    <row r="133" spans="1:20" ht="14.4" hidden="1" customHeight="1" outlineLevel="4" collapsed="1" x14ac:dyDescent="0.3">
      <c r="A133" s="25" t="s">
        <v>2</v>
      </c>
      <c r="B133" s="25" t="s">
        <v>2</v>
      </c>
      <c r="C133" s="40" t="s">
        <v>2</v>
      </c>
      <c r="D133" s="41" t="s">
        <v>2</v>
      </c>
      <c r="E133" s="41" t="s">
        <v>2</v>
      </c>
      <c r="F133" s="25" t="s">
        <v>2</v>
      </c>
      <c r="H133" s="42">
        <v>30000</v>
      </c>
      <c r="I133" s="42">
        <v>0</v>
      </c>
      <c r="J133" s="42">
        <v>30000</v>
      </c>
      <c r="K133" s="42">
        <v>12758.17</v>
      </c>
      <c r="L133" s="42">
        <v>0</v>
      </c>
      <c r="M133" s="42">
        <v>12758.17</v>
      </c>
      <c r="N133" s="43">
        <v>-17241.830000000002</v>
      </c>
      <c r="O133" s="38">
        <v>0.42527233333333331</v>
      </c>
      <c r="P133" s="42">
        <v>31975.593334000001</v>
      </c>
      <c r="Q133" s="42">
        <v>0</v>
      </c>
      <c r="R133" s="42">
        <v>31975.593334000001</v>
      </c>
      <c r="S133" s="42">
        <v>1975.5933339999999</v>
      </c>
      <c r="T133" s="38">
        <v>1.0658531111333334</v>
      </c>
    </row>
    <row r="134" spans="1:20" ht="14.4" hidden="1" customHeight="1" outlineLevel="4" collapsed="1" x14ac:dyDescent="0.3">
      <c r="A134" s="25" t="s">
        <v>2</v>
      </c>
      <c r="B134" s="25" t="s">
        <v>2</v>
      </c>
      <c r="C134" s="40" t="s">
        <v>2</v>
      </c>
      <c r="D134" s="41" t="s">
        <v>2</v>
      </c>
      <c r="E134" s="41" t="s">
        <v>2</v>
      </c>
      <c r="F134" s="25" t="s">
        <v>2</v>
      </c>
      <c r="H134" s="42">
        <v>0</v>
      </c>
      <c r="I134" s="42">
        <v>5023</v>
      </c>
      <c r="J134" s="42">
        <v>5023</v>
      </c>
      <c r="K134" s="42">
        <v>5022.87</v>
      </c>
      <c r="L134" s="42">
        <v>0</v>
      </c>
      <c r="M134" s="42">
        <v>5022.87</v>
      </c>
      <c r="N134" s="43">
        <v>-0.13</v>
      </c>
      <c r="O134" s="38">
        <v>0.99997411905235911</v>
      </c>
      <c r="P134" s="42">
        <v>5022.87</v>
      </c>
      <c r="Q134" s="42">
        <v>0</v>
      </c>
      <c r="R134" s="42">
        <v>5022.87</v>
      </c>
      <c r="S134" s="43">
        <v>-0.13</v>
      </c>
      <c r="T134" s="38">
        <v>0.99997411905235911</v>
      </c>
    </row>
    <row r="135" spans="1:20" ht="14.4" hidden="1" customHeight="1" outlineLevel="4" collapsed="1" x14ac:dyDescent="0.3">
      <c r="A135" s="25" t="s">
        <v>2</v>
      </c>
      <c r="B135" s="25" t="s">
        <v>2</v>
      </c>
      <c r="C135" s="40" t="s">
        <v>2</v>
      </c>
      <c r="D135" s="41" t="s">
        <v>2</v>
      </c>
      <c r="E135" s="41" t="s">
        <v>2</v>
      </c>
      <c r="F135" s="25" t="s">
        <v>2</v>
      </c>
      <c r="H135" s="42">
        <v>0</v>
      </c>
      <c r="I135" s="42">
        <v>250</v>
      </c>
      <c r="J135" s="42">
        <v>250</v>
      </c>
      <c r="K135" s="42">
        <v>250</v>
      </c>
      <c r="L135" s="42">
        <v>0</v>
      </c>
      <c r="M135" s="42">
        <v>250</v>
      </c>
      <c r="N135" s="42">
        <v>0</v>
      </c>
      <c r="O135" s="38">
        <v>1</v>
      </c>
      <c r="P135" s="42">
        <v>454</v>
      </c>
      <c r="Q135" s="42">
        <v>0</v>
      </c>
      <c r="R135" s="42">
        <v>454</v>
      </c>
      <c r="S135" s="42">
        <v>204</v>
      </c>
      <c r="T135" s="38">
        <v>1.8160000000000001</v>
      </c>
    </row>
    <row r="136" spans="1:20" ht="14.4" hidden="1" customHeight="1" outlineLevel="4" collapsed="1" x14ac:dyDescent="0.3">
      <c r="A136" s="25" t="s">
        <v>2</v>
      </c>
      <c r="B136" s="25" t="s">
        <v>2</v>
      </c>
      <c r="C136" s="40" t="s">
        <v>2</v>
      </c>
      <c r="D136" s="41" t="s">
        <v>2</v>
      </c>
      <c r="E136" s="41" t="s">
        <v>2</v>
      </c>
      <c r="F136" s="25" t="s">
        <v>2</v>
      </c>
      <c r="H136" s="43">
        <v>-20000</v>
      </c>
      <c r="I136" s="42">
        <v>0</v>
      </c>
      <c r="J136" s="43">
        <v>-20000</v>
      </c>
      <c r="K136" s="43">
        <v>-18755</v>
      </c>
      <c r="L136" s="42">
        <v>0</v>
      </c>
      <c r="M136" s="43">
        <v>-18755</v>
      </c>
      <c r="N136" s="42">
        <v>1245</v>
      </c>
      <c r="O136" s="38">
        <v>0.93774999999999997</v>
      </c>
      <c r="P136" s="43">
        <v>-18755</v>
      </c>
      <c r="Q136" s="42">
        <v>0</v>
      </c>
      <c r="R136" s="43">
        <v>-18755</v>
      </c>
      <c r="S136" s="42">
        <v>1245</v>
      </c>
      <c r="T136" s="38">
        <v>0.93774999999999997</v>
      </c>
    </row>
    <row r="137" spans="1:20" ht="14.4" hidden="1" customHeight="1" outlineLevel="4" collapsed="1" x14ac:dyDescent="0.3">
      <c r="A137" s="25" t="s">
        <v>2</v>
      </c>
      <c r="B137" s="25" t="s">
        <v>2</v>
      </c>
      <c r="C137" s="40" t="s">
        <v>2</v>
      </c>
      <c r="D137" s="41" t="s">
        <v>2</v>
      </c>
      <c r="E137" s="41" t="s">
        <v>2</v>
      </c>
      <c r="F137" s="25" t="s">
        <v>2</v>
      </c>
      <c r="H137" s="42">
        <v>139000</v>
      </c>
      <c r="I137" s="42">
        <v>0</v>
      </c>
      <c r="J137" s="42">
        <v>139000</v>
      </c>
      <c r="K137" s="42">
        <v>70119.850000000006</v>
      </c>
      <c r="L137" s="42">
        <v>0</v>
      </c>
      <c r="M137" s="42">
        <v>70119.850000000006</v>
      </c>
      <c r="N137" s="43">
        <v>-68880.149999999994</v>
      </c>
      <c r="O137" s="38">
        <v>0.50445935251798557</v>
      </c>
      <c r="P137" s="42">
        <v>200768.01</v>
      </c>
      <c r="Q137" s="42">
        <v>0</v>
      </c>
      <c r="R137" s="42">
        <v>200768.01</v>
      </c>
      <c r="S137" s="42">
        <v>61768.01</v>
      </c>
      <c r="T137" s="38">
        <v>1.4443741726618704</v>
      </c>
    </row>
    <row r="138" spans="1:20" ht="14.4" hidden="1" customHeight="1" outlineLevel="4" collapsed="1" x14ac:dyDescent="0.3">
      <c r="A138" s="25" t="s">
        <v>2</v>
      </c>
      <c r="B138" s="25" t="s">
        <v>2</v>
      </c>
      <c r="C138" s="40" t="s">
        <v>2</v>
      </c>
      <c r="D138" s="41" t="s">
        <v>2</v>
      </c>
      <c r="E138" s="41" t="s">
        <v>2</v>
      </c>
      <c r="F138" s="25" t="s">
        <v>2</v>
      </c>
      <c r="H138" s="42">
        <v>32775</v>
      </c>
      <c r="I138" s="42">
        <v>16561</v>
      </c>
      <c r="J138" s="42">
        <v>49336</v>
      </c>
      <c r="K138" s="42">
        <v>16560.57</v>
      </c>
      <c r="L138" s="42">
        <v>0</v>
      </c>
      <c r="M138" s="42">
        <v>16560.57</v>
      </c>
      <c r="N138" s="43">
        <v>-32775.43</v>
      </c>
      <c r="O138" s="38">
        <v>0.33566908545484025</v>
      </c>
      <c r="P138" s="42">
        <v>16560.57</v>
      </c>
      <c r="Q138" s="42">
        <v>0</v>
      </c>
      <c r="R138" s="42">
        <v>16560.57</v>
      </c>
      <c r="S138" s="43">
        <v>-32775.43</v>
      </c>
      <c r="T138" s="38">
        <v>0.33566908545484025</v>
      </c>
    </row>
    <row r="139" spans="1:20" ht="14.4" hidden="1" customHeight="1" outlineLevel="4" collapsed="1" x14ac:dyDescent="0.3">
      <c r="A139" s="25" t="s">
        <v>2</v>
      </c>
      <c r="B139" s="25" t="s">
        <v>2</v>
      </c>
      <c r="C139" s="40" t="s">
        <v>2</v>
      </c>
      <c r="D139" s="41" t="s">
        <v>2</v>
      </c>
      <c r="E139" s="41" t="s">
        <v>2</v>
      </c>
      <c r="F139" s="25" t="s">
        <v>2</v>
      </c>
      <c r="H139" s="42">
        <v>0</v>
      </c>
      <c r="I139" s="42">
        <v>9147</v>
      </c>
      <c r="J139" s="42">
        <v>9147</v>
      </c>
      <c r="K139" s="42">
        <v>9146.5</v>
      </c>
      <c r="L139" s="42">
        <v>0</v>
      </c>
      <c r="M139" s="42">
        <v>9146.5</v>
      </c>
      <c r="N139" s="43">
        <v>-0.5</v>
      </c>
      <c r="O139" s="38">
        <v>0.99994533726904999</v>
      </c>
      <c r="P139" s="42">
        <v>9146.5</v>
      </c>
      <c r="Q139" s="42">
        <v>0</v>
      </c>
      <c r="R139" s="42">
        <v>9146.5</v>
      </c>
      <c r="S139" s="43">
        <v>-0.5</v>
      </c>
      <c r="T139" s="38">
        <v>0.99994533726904999</v>
      </c>
    </row>
    <row r="140" spans="1:20" ht="14.4" hidden="1" customHeight="1" outlineLevel="4" collapsed="1" x14ac:dyDescent="0.3">
      <c r="A140" s="25" t="s">
        <v>2</v>
      </c>
      <c r="B140" s="25" t="s">
        <v>2</v>
      </c>
      <c r="C140" s="40" t="s">
        <v>2</v>
      </c>
      <c r="D140" s="41" t="s">
        <v>2</v>
      </c>
      <c r="E140" s="41" t="s">
        <v>2</v>
      </c>
      <c r="F140" s="25" t="s">
        <v>2</v>
      </c>
      <c r="H140" s="42">
        <v>144000</v>
      </c>
      <c r="I140" s="42">
        <v>3560</v>
      </c>
      <c r="J140" s="42">
        <v>147560</v>
      </c>
      <c r="K140" s="42">
        <v>3559.8</v>
      </c>
      <c r="L140" s="42">
        <v>0</v>
      </c>
      <c r="M140" s="42">
        <v>3559.8</v>
      </c>
      <c r="N140" s="43">
        <v>-144000.20000000001</v>
      </c>
      <c r="O140" s="38">
        <v>2.4124423963133641E-2</v>
      </c>
      <c r="P140" s="42">
        <v>182865.17</v>
      </c>
      <c r="Q140" s="42">
        <v>0</v>
      </c>
      <c r="R140" s="42">
        <v>182865.17</v>
      </c>
      <c r="S140" s="42">
        <v>35305.17</v>
      </c>
      <c r="T140" s="38">
        <v>1.2392597587422065</v>
      </c>
    </row>
    <row r="141" spans="1:20" ht="14.4" hidden="1" customHeight="1" outlineLevel="4" collapsed="1" x14ac:dyDescent="0.3">
      <c r="A141" s="25" t="s">
        <v>2</v>
      </c>
      <c r="B141" s="25" t="s">
        <v>2</v>
      </c>
      <c r="C141" s="40" t="s">
        <v>2</v>
      </c>
      <c r="D141" s="41" t="s">
        <v>2</v>
      </c>
      <c r="E141" s="41" t="s">
        <v>2</v>
      </c>
      <c r="F141" s="25" t="s">
        <v>2</v>
      </c>
      <c r="H141" s="42">
        <v>0</v>
      </c>
      <c r="I141" s="42">
        <v>27250</v>
      </c>
      <c r="J141" s="42">
        <v>27250</v>
      </c>
      <c r="K141" s="42">
        <v>27250.03</v>
      </c>
      <c r="L141" s="42">
        <v>0</v>
      </c>
      <c r="M141" s="42">
        <v>27250.03</v>
      </c>
      <c r="N141" s="42">
        <v>0.03</v>
      </c>
      <c r="O141" s="38">
        <v>1.0000011009174312</v>
      </c>
      <c r="P141" s="42">
        <v>27250.03</v>
      </c>
      <c r="Q141" s="42">
        <v>0</v>
      </c>
      <c r="R141" s="42">
        <v>27250.03</v>
      </c>
      <c r="S141" s="42">
        <v>0.03</v>
      </c>
      <c r="T141" s="38">
        <v>1.0000011009174312</v>
      </c>
    </row>
    <row r="142" spans="1:20" ht="14.4" hidden="1" customHeight="1" outlineLevel="4" collapsed="1" x14ac:dyDescent="0.3">
      <c r="A142" s="25" t="s">
        <v>2</v>
      </c>
      <c r="B142" s="25" t="s">
        <v>2</v>
      </c>
      <c r="C142" s="40" t="s">
        <v>2</v>
      </c>
      <c r="D142" s="41" t="s">
        <v>2</v>
      </c>
      <c r="E142" s="41" t="s">
        <v>2</v>
      </c>
      <c r="F142" s="25" t="s">
        <v>2</v>
      </c>
      <c r="H142" s="42">
        <v>0</v>
      </c>
      <c r="I142" s="42">
        <v>17571</v>
      </c>
      <c r="J142" s="42">
        <v>17571</v>
      </c>
      <c r="K142" s="42">
        <v>17571.12</v>
      </c>
      <c r="L142" s="42">
        <v>0</v>
      </c>
      <c r="M142" s="42">
        <v>17571.12</v>
      </c>
      <c r="N142" s="42">
        <v>0.12</v>
      </c>
      <c r="O142" s="38">
        <v>1.0000068294348643</v>
      </c>
      <c r="P142" s="42">
        <v>25304.453333000001</v>
      </c>
      <c r="Q142" s="42">
        <v>0</v>
      </c>
      <c r="R142" s="42">
        <v>25304.453333000001</v>
      </c>
      <c r="S142" s="42">
        <v>7733.4533330000004</v>
      </c>
      <c r="T142" s="38">
        <v>1.4401259651129703</v>
      </c>
    </row>
    <row r="143" spans="1:20" ht="14.4" hidden="1" customHeight="1" outlineLevel="4" collapsed="1" x14ac:dyDescent="0.3">
      <c r="A143" s="25" t="s">
        <v>2</v>
      </c>
      <c r="B143" s="25" t="s">
        <v>2</v>
      </c>
      <c r="C143" s="40" t="s">
        <v>2</v>
      </c>
      <c r="D143" s="41" t="s">
        <v>2</v>
      </c>
      <c r="E143" s="41" t="s">
        <v>2</v>
      </c>
      <c r="F143" s="25" t="s">
        <v>2</v>
      </c>
      <c r="H143" s="42">
        <v>600000</v>
      </c>
      <c r="I143" s="42">
        <v>0</v>
      </c>
      <c r="J143" s="42">
        <v>600000</v>
      </c>
      <c r="K143" s="42">
        <v>0</v>
      </c>
      <c r="L143" s="42">
        <v>0</v>
      </c>
      <c r="M143" s="42">
        <v>0</v>
      </c>
      <c r="N143" s="43">
        <v>-600000</v>
      </c>
      <c r="O143" s="38">
        <v>0</v>
      </c>
      <c r="P143" s="42">
        <v>198003</v>
      </c>
      <c r="Q143" s="42">
        <v>0</v>
      </c>
      <c r="R143" s="42">
        <v>198003</v>
      </c>
      <c r="S143" s="43">
        <v>-401997</v>
      </c>
      <c r="T143" s="38">
        <v>0.33000499999999999</v>
      </c>
    </row>
    <row r="144" spans="1:20" ht="14.4" hidden="1" customHeight="1" outlineLevel="4" collapsed="1" x14ac:dyDescent="0.3">
      <c r="A144" s="25" t="s">
        <v>2</v>
      </c>
      <c r="B144" s="25" t="s">
        <v>2</v>
      </c>
      <c r="C144" s="40" t="s">
        <v>2</v>
      </c>
      <c r="D144" s="41" t="s">
        <v>2</v>
      </c>
      <c r="E144" s="41" t="s">
        <v>2</v>
      </c>
      <c r="F144" s="25" t="s">
        <v>2</v>
      </c>
      <c r="H144" s="42">
        <v>115500</v>
      </c>
      <c r="I144" s="42">
        <v>0</v>
      </c>
      <c r="J144" s="42">
        <v>115500</v>
      </c>
      <c r="K144" s="42">
        <v>55495</v>
      </c>
      <c r="L144" s="42">
        <v>0</v>
      </c>
      <c r="M144" s="42">
        <v>55495</v>
      </c>
      <c r="N144" s="43">
        <v>-60005</v>
      </c>
      <c r="O144" s="38">
        <v>0.4804761904761905</v>
      </c>
      <c r="P144" s="42">
        <v>116236.31</v>
      </c>
      <c r="Q144" s="42">
        <v>0</v>
      </c>
      <c r="R144" s="42">
        <v>116236.31</v>
      </c>
      <c r="S144" s="42">
        <v>736.31</v>
      </c>
      <c r="T144" s="38">
        <v>1.0063749783549782</v>
      </c>
    </row>
    <row r="145" spans="1:20" ht="14.4" hidden="1" customHeight="1" outlineLevel="4" collapsed="1" x14ac:dyDescent="0.3">
      <c r="A145" s="25" t="s">
        <v>2</v>
      </c>
      <c r="B145" s="25" t="s">
        <v>2</v>
      </c>
      <c r="C145" s="40" t="s">
        <v>2</v>
      </c>
      <c r="D145" s="41" t="s">
        <v>2</v>
      </c>
      <c r="E145" s="41" t="s">
        <v>2</v>
      </c>
      <c r="F145" s="25" t="s">
        <v>2</v>
      </c>
      <c r="H145" s="42">
        <v>0</v>
      </c>
      <c r="I145" s="42">
        <v>12441</v>
      </c>
      <c r="J145" s="42">
        <v>12441</v>
      </c>
      <c r="K145" s="42">
        <v>12441</v>
      </c>
      <c r="L145" s="42">
        <v>0</v>
      </c>
      <c r="M145" s="42">
        <v>12441</v>
      </c>
      <c r="N145" s="42">
        <v>0</v>
      </c>
      <c r="O145" s="38">
        <v>1</v>
      </c>
      <c r="P145" s="42">
        <v>32538</v>
      </c>
      <c r="Q145" s="42">
        <v>0</v>
      </c>
      <c r="R145" s="42">
        <v>32538</v>
      </c>
      <c r="S145" s="42">
        <v>20097</v>
      </c>
      <c r="T145" s="38">
        <v>2.6153846153846154</v>
      </c>
    </row>
    <row r="146" spans="1:20" ht="14.4" hidden="1" customHeight="1" outlineLevel="4" collapsed="1" x14ac:dyDescent="0.3">
      <c r="A146" s="25" t="s">
        <v>2</v>
      </c>
      <c r="B146" s="25" t="s">
        <v>2</v>
      </c>
      <c r="C146" s="40" t="s">
        <v>2</v>
      </c>
      <c r="D146" s="41" t="s">
        <v>2</v>
      </c>
      <c r="E146" s="41" t="s">
        <v>2</v>
      </c>
      <c r="F146" s="25" t="s">
        <v>2</v>
      </c>
      <c r="H146" s="42">
        <v>0</v>
      </c>
      <c r="I146" s="42">
        <v>300</v>
      </c>
      <c r="J146" s="42">
        <v>300</v>
      </c>
      <c r="K146" s="42">
        <v>300</v>
      </c>
      <c r="L146" s="42">
        <v>0</v>
      </c>
      <c r="M146" s="42">
        <v>300</v>
      </c>
      <c r="N146" s="42">
        <v>0</v>
      </c>
      <c r="O146" s="38">
        <v>1</v>
      </c>
      <c r="P146" s="42">
        <v>2000</v>
      </c>
      <c r="Q146" s="42">
        <v>0</v>
      </c>
      <c r="R146" s="42">
        <v>2000</v>
      </c>
      <c r="S146" s="42">
        <v>1700</v>
      </c>
      <c r="T146" s="38">
        <v>6.666666666666667</v>
      </c>
    </row>
    <row r="147" spans="1:20" ht="14.4" hidden="1" customHeight="1" outlineLevel="4" collapsed="1" x14ac:dyDescent="0.3">
      <c r="A147" s="25" t="s">
        <v>2</v>
      </c>
      <c r="B147" s="25" t="s">
        <v>2</v>
      </c>
      <c r="C147" s="40" t="s">
        <v>2</v>
      </c>
      <c r="D147" s="41" t="s">
        <v>2</v>
      </c>
      <c r="E147" s="41" t="s">
        <v>2</v>
      </c>
      <c r="F147" s="25" t="s">
        <v>2</v>
      </c>
      <c r="H147" s="42">
        <v>80000</v>
      </c>
      <c r="I147" s="42">
        <v>123063</v>
      </c>
      <c r="J147" s="42">
        <v>203063</v>
      </c>
      <c r="K147" s="42">
        <v>123062.67</v>
      </c>
      <c r="L147" s="42">
        <v>0</v>
      </c>
      <c r="M147" s="42">
        <v>123062.67</v>
      </c>
      <c r="N147" s="43">
        <v>-80000.33</v>
      </c>
      <c r="O147" s="38">
        <v>0.60603197037372636</v>
      </c>
      <c r="P147" s="42">
        <v>635591.78666700004</v>
      </c>
      <c r="Q147" s="43">
        <v>-42000</v>
      </c>
      <c r="R147" s="42">
        <v>593591.78666700004</v>
      </c>
      <c r="S147" s="42">
        <v>390528.78666699998</v>
      </c>
      <c r="T147" s="38">
        <v>2.9231902742843352</v>
      </c>
    </row>
    <row r="148" spans="1:20" ht="14.4" hidden="1" customHeight="1" outlineLevel="4" collapsed="1" x14ac:dyDescent="0.3">
      <c r="A148" s="25" t="s">
        <v>2</v>
      </c>
      <c r="B148" s="25" t="s">
        <v>2</v>
      </c>
      <c r="C148" s="40" t="s">
        <v>2</v>
      </c>
      <c r="D148" s="41" t="s">
        <v>2</v>
      </c>
      <c r="E148" s="41" t="s">
        <v>2</v>
      </c>
      <c r="F148" s="25" t="s">
        <v>2</v>
      </c>
      <c r="H148" s="42">
        <v>0</v>
      </c>
      <c r="I148" s="42">
        <v>500</v>
      </c>
      <c r="J148" s="42">
        <v>500</v>
      </c>
      <c r="K148" s="42">
        <v>0</v>
      </c>
      <c r="L148" s="42">
        <v>0</v>
      </c>
      <c r="M148" s="42">
        <v>0</v>
      </c>
      <c r="N148" s="43">
        <v>-500</v>
      </c>
      <c r="O148" s="38">
        <v>0</v>
      </c>
      <c r="P148" s="42">
        <v>0</v>
      </c>
      <c r="Q148" s="42">
        <v>500</v>
      </c>
      <c r="R148" s="42">
        <v>500</v>
      </c>
      <c r="S148" s="42">
        <v>0</v>
      </c>
      <c r="T148" s="38">
        <v>1</v>
      </c>
    </row>
    <row r="149" spans="1:20" ht="14.4" hidden="1" customHeight="1" outlineLevel="4" collapsed="1" x14ac:dyDescent="0.3">
      <c r="A149" s="25" t="s">
        <v>2</v>
      </c>
      <c r="B149" s="25" t="s">
        <v>2</v>
      </c>
      <c r="C149" s="40" t="s">
        <v>2</v>
      </c>
      <c r="D149" s="41" t="s">
        <v>2</v>
      </c>
      <c r="E149" s="41" t="s">
        <v>2</v>
      </c>
      <c r="F149" s="25" t="s">
        <v>2</v>
      </c>
      <c r="H149" s="42">
        <v>244395</v>
      </c>
      <c r="I149" s="42">
        <v>0</v>
      </c>
      <c r="J149" s="42">
        <v>244395</v>
      </c>
      <c r="K149" s="42">
        <v>122379.5</v>
      </c>
      <c r="L149" s="42">
        <v>0</v>
      </c>
      <c r="M149" s="42">
        <v>122379.5</v>
      </c>
      <c r="N149" s="43">
        <v>-122015.5</v>
      </c>
      <c r="O149" s="38">
        <v>0.50074469608625383</v>
      </c>
      <c r="P149" s="42">
        <v>143112</v>
      </c>
      <c r="Q149" s="42">
        <v>101283</v>
      </c>
      <c r="R149" s="42">
        <v>244395</v>
      </c>
      <c r="S149" s="42">
        <v>0</v>
      </c>
      <c r="T149" s="38">
        <v>1</v>
      </c>
    </row>
    <row r="150" spans="1:20" ht="14.4" hidden="1" customHeight="1" outlineLevel="4" collapsed="1" x14ac:dyDescent="0.3">
      <c r="A150" s="25" t="s">
        <v>2</v>
      </c>
      <c r="B150" s="25" t="s">
        <v>2</v>
      </c>
      <c r="C150" s="40" t="s">
        <v>2</v>
      </c>
      <c r="D150" s="41" t="s">
        <v>2</v>
      </c>
      <c r="E150" s="41" t="s">
        <v>2</v>
      </c>
      <c r="F150" s="25" t="s">
        <v>2</v>
      </c>
      <c r="H150" s="42">
        <v>163000</v>
      </c>
      <c r="I150" s="42">
        <v>0</v>
      </c>
      <c r="J150" s="42">
        <v>163000</v>
      </c>
      <c r="K150" s="42">
        <v>171005.37</v>
      </c>
      <c r="L150" s="42">
        <v>0</v>
      </c>
      <c r="M150" s="42">
        <v>171005.37</v>
      </c>
      <c r="N150" s="42">
        <v>8005.37</v>
      </c>
      <c r="O150" s="38">
        <v>1.049112699386503</v>
      </c>
      <c r="P150" s="42">
        <v>186501.70666600001</v>
      </c>
      <c r="Q150" s="43">
        <v>-23000</v>
      </c>
      <c r="R150" s="42">
        <v>163501.70666600001</v>
      </c>
      <c r="S150" s="42">
        <v>501.70666599999998</v>
      </c>
      <c r="T150" s="38">
        <v>1.0030779550061351</v>
      </c>
    </row>
    <row r="151" spans="1:20" ht="14.4" hidden="1" customHeight="1" outlineLevel="4" collapsed="1" x14ac:dyDescent="0.3">
      <c r="A151" s="25" t="s">
        <v>2</v>
      </c>
      <c r="B151" s="25" t="s">
        <v>2</v>
      </c>
      <c r="C151" s="40" t="s">
        <v>2</v>
      </c>
      <c r="D151" s="41" t="s">
        <v>2</v>
      </c>
      <c r="E151" s="41" t="s">
        <v>2</v>
      </c>
      <c r="F151" s="25" t="s">
        <v>2</v>
      </c>
      <c r="H151" s="42">
        <v>85000</v>
      </c>
      <c r="I151" s="42">
        <v>0</v>
      </c>
      <c r="J151" s="42">
        <v>85000</v>
      </c>
      <c r="K151" s="42">
        <v>43559.82</v>
      </c>
      <c r="L151" s="42">
        <v>0</v>
      </c>
      <c r="M151" s="42">
        <v>43559.82</v>
      </c>
      <c r="N151" s="43">
        <v>-41440.18</v>
      </c>
      <c r="O151" s="38">
        <v>0.5124684705882353</v>
      </c>
      <c r="P151" s="42">
        <v>86980.46</v>
      </c>
      <c r="Q151" s="42">
        <v>0</v>
      </c>
      <c r="R151" s="42">
        <v>86980.46</v>
      </c>
      <c r="S151" s="42">
        <v>1980.46</v>
      </c>
      <c r="T151" s="38">
        <v>1.0232995294117646</v>
      </c>
    </row>
    <row r="152" spans="1:20" ht="14.4" hidden="1" customHeight="1" outlineLevel="4" collapsed="1" x14ac:dyDescent="0.3">
      <c r="A152" s="25" t="s">
        <v>2</v>
      </c>
      <c r="B152" s="25" t="s">
        <v>2</v>
      </c>
      <c r="C152" s="40" t="s">
        <v>2</v>
      </c>
      <c r="D152" s="41" t="s">
        <v>2</v>
      </c>
      <c r="E152" s="41" t="s">
        <v>2</v>
      </c>
      <c r="F152" s="25" t="s">
        <v>2</v>
      </c>
      <c r="H152" s="42">
        <v>179772</v>
      </c>
      <c r="I152" s="42">
        <v>0</v>
      </c>
      <c r="J152" s="42">
        <v>179772</v>
      </c>
      <c r="K152" s="42">
        <v>81847</v>
      </c>
      <c r="L152" s="42">
        <v>0</v>
      </c>
      <c r="M152" s="42">
        <v>81847</v>
      </c>
      <c r="N152" s="43">
        <v>-97925</v>
      </c>
      <c r="O152" s="38">
        <v>0.45528224640099679</v>
      </c>
      <c r="P152" s="42">
        <v>216038.72333400001</v>
      </c>
      <c r="Q152" s="43">
        <v>-52345</v>
      </c>
      <c r="R152" s="42">
        <v>163693.72333400001</v>
      </c>
      <c r="S152" s="43">
        <v>-16078.276666</v>
      </c>
      <c r="T152" s="38">
        <v>0.91056295381928221</v>
      </c>
    </row>
    <row r="153" spans="1:20" ht="14.4" hidden="1" customHeight="1" outlineLevel="4" collapsed="1" x14ac:dyDescent="0.3">
      <c r="A153" s="25" t="s">
        <v>2</v>
      </c>
      <c r="B153" s="25" t="s">
        <v>2</v>
      </c>
      <c r="C153" s="40" t="s">
        <v>2</v>
      </c>
      <c r="D153" s="41" t="s">
        <v>2</v>
      </c>
      <c r="E153" s="41" t="s">
        <v>2</v>
      </c>
      <c r="F153" s="25" t="s">
        <v>2</v>
      </c>
      <c r="H153" s="42">
        <v>0</v>
      </c>
      <c r="I153" s="42">
        <v>0</v>
      </c>
      <c r="J153" s="42">
        <v>0</v>
      </c>
      <c r="K153" s="42">
        <v>7278.82</v>
      </c>
      <c r="L153" s="42">
        <v>0</v>
      </c>
      <c r="M153" s="42">
        <v>7278.82</v>
      </c>
      <c r="N153" s="42">
        <v>7278.82</v>
      </c>
      <c r="O153" s="38">
        <v>1</v>
      </c>
      <c r="P153" s="42">
        <v>7751.2166649999999</v>
      </c>
      <c r="Q153" s="42">
        <v>0</v>
      </c>
      <c r="R153" s="42">
        <v>7751.2166649999999</v>
      </c>
      <c r="S153" s="42">
        <v>7751.2166649999999</v>
      </c>
      <c r="T153" s="38">
        <v>1</v>
      </c>
    </row>
    <row r="154" spans="1:20" ht="14.4" hidden="1" customHeight="1" outlineLevel="4" collapsed="1" x14ac:dyDescent="0.3">
      <c r="A154" s="25" t="s">
        <v>2</v>
      </c>
      <c r="B154" s="25" t="s">
        <v>2</v>
      </c>
      <c r="C154" s="40" t="s">
        <v>2</v>
      </c>
      <c r="D154" s="41" t="s">
        <v>2</v>
      </c>
      <c r="E154" s="41" t="s">
        <v>2</v>
      </c>
      <c r="F154" s="25" t="s">
        <v>2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38">
        <v>0</v>
      </c>
      <c r="P154" s="42">
        <v>0</v>
      </c>
      <c r="Q154" s="43">
        <v>-2250</v>
      </c>
      <c r="R154" s="43">
        <v>-2250</v>
      </c>
      <c r="S154" s="43">
        <v>-2250</v>
      </c>
      <c r="T154" s="38">
        <v>1</v>
      </c>
    </row>
    <row r="155" spans="1:20" ht="14.4" hidden="1" customHeight="1" outlineLevel="4" collapsed="1" x14ac:dyDescent="0.3">
      <c r="A155" s="25" t="s">
        <v>2</v>
      </c>
      <c r="B155" s="25" t="s">
        <v>2</v>
      </c>
      <c r="C155" s="40" t="s">
        <v>2</v>
      </c>
      <c r="D155" s="41" t="s">
        <v>2</v>
      </c>
      <c r="E155" s="41" t="s">
        <v>2</v>
      </c>
      <c r="F155" s="25" t="s">
        <v>2</v>
      </c>
      <c r="H155" s="42">
        <v>0</v>
      </c>
      <c r="I155" s="42">
        <v>0</v>
      </c>
      <c r="J155" s="42">
        <v>0</v>
      </c>
      <c r="K155" s="42">
        <v>12165.79</v>
      </c>
      <c r="L155" s="42">
        <v>0</v>
      </c>
      <c r="M155" s="42">
        <v>12165.79</v>
      </c>
      <c r="N155" s="42">
        <v>12165.79</v>
      </c>
      <c r="O155" s="38">
        <v>1</v>
      </c>
      <c r="P155" s="42">
        <v>13506.369999</v>
      </c>
      <c r="Q155" s="42">
        <v>0</v>
      </c>
      <c r="R155" s="42">
        <v>13506.369999</v>
      </c>
      <c r="S155" s="42">
        <v>13506.369999</v>
      </c>
      <c r="T155" s="38">
        <v>1</v>
      </c>
    </row>
    <row r="156" spans="1:20" ht="14.4" hidden="1" customHeight="1" outlineLevel="4" collapsed="1" x14ac:dyDescent="0.3">
      <c r="A156" s="25" t="s">
        <v>2</v>
      </c>
      <c r="B156" s="25" t="s">
        <v>2</v>
      </c>
      <c r="C156" s="40" t="s">
        <v>2</v>
      </c>
      <c r="D156" s="41" t="s">
        <v>2</v>
      </c>
      <c r="E156" s="41" t="s">
        <v>2</v>
      </c>
      <c r="F156" s="25" t="s">
        <v>2</v>
      </c>
      <c r="H156" s="42">
        <v>0</v>
      </c>
      <c r="I156" s="42">
        <v>0</v>
      </c>
      <c r="J156" s="42">
        <v>0</v>
      </c>
      <c r="K156" s="42">
        <v>4161.42</v>
      </c>
      <c r="L156" s="42">
        <v>0</v>
      </c>
      <c r="M156" s="42">
        <v>4161.42</v>
      </c>
      <c r="N156" s="42">
        <v>4161.42</v>
      </c>
      <c r="O156" s="38">
        <v>1</v>
      </c>
      <c r="P156" s="42">
        <v>22656.92</v>
      </c>
      <c r="Q156" s="43">
        <v>-22657</v>
      </c>
      <c r="R156" s="43">
        <v>-0.08</v>
      </c>
      <c r="S156" s="43">
        <v>-0.08</v>
      </c>
      <c r="T156" s="38">
        <v>1</v>
      </c>
    </row>
    <row r="157" spans="1:20" ht="14.4" hidden="1" customHeight="1" outlineLevel="4" collapsed="1" x14ac:dyDescent="0.3">
      <c r="A157" s="25" t="s">
        <v>2</v>
      </c>
      <c r="B157" s="25" t="s">
        <v>2</v>
      </c>
      <c r="C157" s="40" t="s">
        <v>2</v>
      </c>
      <c r="D157" s="41" t="s">
        <v>2</v>
      </c>
      <c r="E157" s="41" t="s">
        <v>2</v>
      </c>
      <c r="F157" s="25" t="s">
        <v>2</v>
      </c>
      <c r="H157" s="42">
        <v>0</v>
      </c>
      <c r="I157" s="42">
        <v>0</v>
      </c>
      <c r="J157" s="42">
        <v>0</v>
      </c>
      <c r="K157" s="42">
        <v>5727.91</v>
      </c>
      <c r="L157" s="42">
        <v>0</v>
      </c>
      <c r="M157" s="42">
        <v>5727.91</v>
      </c>
      <c r="N157" s="42">
        <v>5727.91</v>
      </c>
      <c r="O157" s="38">
        <v>1</v>
      </c>
      <c r="P157" s="42">
        <v>7470.0099989999999</v>
      </c>
      <c r="Q157" s="42">
        <v>0</v>
      </c>
      <c r="R157" s="42">
        <v>7470.0099989999999</v>
      </c>
      <c r="S157" s="42">
        <v>7470.0099989999999</v>
      </c>
      <c r="T157" s="38">
        <v>1</v>
      </c>
    </row>
    <row r="158" spans="1:20" ht="14.4" hidden="1" customHeight="1" outlineLevel="4" collapsed="1" x14ac:dyDescent="0.3">
      <c r="A158" s="25" t="s">
        <v>2</v>
      </c>
      <c r="B158" s="25" t="s">
        <v>2</v>
      </c>
      <c r="C158" s="40" t="s">
        <v>2</v>
      </c>
      <c r="D158" s="41" t="s">
        <v>2</v>
      </c>
      <c r="E158" s="41" t="s">
        <v>2</v>
      </c>
      <c r="F158" s="25" t="s">
        <v>2</v>
      </c>
      <c r="H158" s="42">
        <v>40000</v>
      </c>
      <c r="I158" s="42">
        <v>0</v>
      </c>
      <c r="J158" s="42">
        <v>40000</v>
      </c>
      <c r="K158" s="42">
        <v>15548.09</v>
      </c>
      <c r="L158" s="42">
        <v>0</v>
      </c>
      <c r="M158" s="42">
        <v>15548.09</v>
      </c>
      <c r="N158" s="43">
        <v>-24451.91</v>
      </c>
      <c r="O158" s="38">
        <v>0.38870225000000003</v>
      </c>
      <c r="P158" s="42">
        <v>27850.540001000001</v>
      </c>
      <c r="Q158" s="42">
        <v>3644</v>
      </c>
      <c r="R158" s="42">
        <v>31494.540001000001</v>
      </c>
      <c r="S158" s="43">
        <v>-8505.4599990000006</v>
      </c>
      <c r="T158" s="38">
        <v>0.787363500025</v>
      </c>
    </row>
    <row r="159" spans="1:20" ht="14.4" hidden="1" customHeight="1" outlineLevel="4" collapsed="1" x14ac:dyDescent="0.3">
      <c r="A159" s="25" t="s">
        <v>2</v>
      </c>
      <c r="B159" s="25" t="s">
        <v>2</v>
      </c>
      <c r="C159" s="40" t="s">
        <v>2</v>
      </c>
      <c r="D159" s="41" t="s">
        <v>2</v>
      </c>
      <c r="E159" s="41" t="s">
        <v>2</v>
      </c>
      <c r="F159" s="25" t="s">
        <v>2</v>
      </c>
      <c r="H159" s="42">
        <v>584507</v>
      </c>
      <c r="I159" s="42">
        <v>0</v>
      </c>
      <c r="J159" s="42">
        <v>584507</v>
      </c>
      <c r="K159" s="42">
        <v>272925.08</v>
      </c>
      <c r="L159" s="42">
        <v>0</v>
      </c>
      <c r="M159" s="42">
        <v>272925.08</v>
      </c>
      <c r="N159" s="43">
        <v>-311581.92</v>
      </c>
      <c r="O159" s="38">
        <v>0.46693209833244087</v>
      </c>
      <c r="P159" s="42">
        <v>788907.91000200005</v>
      </c>
      <c r="Q159" s="43">
        <v>-257359</v>
      </c>
      <c r="R159" s="42">
        <v>531548.91000200005</v>
      </c>
      <c r="S159" s="43">
        <v>-52958.089998000003</v>
      </c>
      <c r="T159" s="38">
        <v>0.90939699610440938</v>
      </c>
    </row>
    <row r="160" spans="1:20" ht="14.4" hidden="1" customHeight="1" outlineLevel="4" collapsed="1" x14ac:dyDescent="0.3">
      <c r="A160" s="25" t="s">
        <v>2</v>
      </c>
      <c r="B160" s="25" t="s">
        <v>2</v>
      </c>
      <c r="C160" s="40" t="s">
        <v>2</v>
      </c>
      <c r="D160" s="41" t="s">
        <v>2</v>
      </c>
      <c r="E160" s="41" t="s">
        <v>2</v>
      </c>
      <c r="F160" s="25" t="s">
        <v>2</v>
      </c>
      <c r="H160" s="42">
        <v>52830</v>
      </c>
      <c r="I160" s="42">
        <v>0</v>
      </c>
      <c r="J160" s="42">
        <v>52830</v>
      </c>
      <c r="K160" s="42">
        <v>0</v>
      </c>
      <c r="L160" s="42">
        <v>0</v>
      </c>
      <c r="M160" s="42">
        <v>0</v>
      </c>
      <c r="N160" s="43">
        <v>-52830</v>
      </c>
      <c r="O160" s="38">
        <v>0</v>
      </c>
      <c r="P160" s="42">
        <v>52830</v>
      </c>
      <c r="Q160" s="42">
        <v>0</v>
      </c>
      <c r="R160" s="42">
        <v>52830</v>
      </c>
      <c r="S160" s="42">
        <v>0</v>
      </c>
      <c r="T160" s="38">
        <v>1</v>
      </c>
    </row>
    <row r="161" spans="1:20" ht="14.4" hidden="1" customHeight="1" outlineLevel="4" collapsed="1" x14ac:dyDescent="0.3">
      <c r="A161" s="25" t="s">
        <v>2</v>
      </c>
      <c r="B161" s="25" t="s">
        <v>2</v>
      </c>
      <c r="C161" s="40" t="s">
        <v>2</v>
      </c>
      <c r="D161" s="41" t="s">
        <v>2</v>
      </c>
      <c r="E161" s="41" t="s">
        <v>2</v>
      </c>
      <c r="F161" s="25" t="s">
        <v>2</v>
      </c>
      <c r="H161" s="42">
        <v>62705</v>
      </c>
      <c r="I161" s="42">
        <v>3432</v>
      </c>
      <c r="J161" s="42">
        <v>66137</v>
      </c>
      <c r="K161" s="42">
        <v>2938.62</v>
      </c>
      <c r="L161" s="42">
        <v>0</v>
      </c>
      <c r="M161" s="42">
        <v>2938.62</v>
      </c>
      <c r="N161" s="43">
        <v>-63198.38</v>
      </c>
      <c r="O161" s="38">
        <v>4.4432314740614182E-2</v>
      </c>
      <c r="P161" s="42">
        <v>62043.62</v>
      </c>
      <c r="Q161" s="42">
        <v>0</v>
      </c>
      <c r="R161" s="42">
        <v>62043.62</v>
      </c>
      <c r="S161" s="43">
        <v>-4093.38</v>
      </c>
      <c r="T161" s="38">
        <v>0.93810756460075295</v>
      </c>
    </row>
    <row r="162" spans="1:20" ht="14.4" hidden="1" customHeight="1" outlineLevel="4" collapsed="1" x14ac:dyDescent="0.3">
      <c r="A162" s="25" t="s">
        <v>2</v>
      </c>
      <c r="B162" s="25" t="s">
        <v>2</v>
      </c>
      <c r="C162" s="40" t="s">
        <v>2</v>
      </c>
      <c r="D162" s="41" t="s">
        <v>2</v>
      </c>
      <c r="E162" s="41" t="s">
        <v>2</v>
      </c>
      <c r="F162" s="25" t="s">
        <v>2</v>
      </c>
      <c r="H162" s="42">
        <v>0</v>
      </c>
      <c r="I162" s="42">
        <v>1594</v>
      </c>
      <c r="J162" s="42">
        <v>1594</v>
      </c>
      <c r="K162" s="42">
        <v>1594.07</v>
      </c>
      <c r="L162" s="42">
        <v>0</v>
      </c>
      <c r="M162" s="42">
        <v>1594.07</v>
      </c>
      <c r="N162" s="42">
        <v>7.0000000000000007E-2</v>
      </c>
      <c r="O162" s="38">
        <v>1.0000439146800502</v>
      </c>
      <c r="P162" s="42">
        <v>1594.07</v>
      </c>
      <c r="Q162" s="42">
        <v>0</v>
      </c>
      <c r="R162" s="42">
        <v>1594.07</v>
      </c>
      <c r="S162" s="42">
        <v>7.0000000000000007E-2</v>
      </c>
      <c r="T162" s="38">
        <v>1.0000439146800502</v>
      </c>
    </row>
    <row r="163" spans="1:20" ht="14.4" hidden="1" customHeight="1" outlineLevel="4" collapsed="1" x14ac:dyDescent="0.3">
      <c r="A163" s="25" t="s">
        <v>2</v>
      </c>
      <c r="B163" s="25" t="s">
        <v>2</v>
      </c>
      <c r="C163" s="40" t="s">
        <v>2</v>
      </c>
      <c r="D163" s="41" t="s">
        <v>2</v>
      </c>
      <c r="E163" s="41" t="s">
        <v>2</v>
      </c>
      <c r="F163" s="25" t="s">
        <v>2</v>
      </c>
      <c r="H163" s="42">
        <v>175200</v>
      </c>
      <c r="I163" s="42">
        <v>0</v>
      </c>
      <c r="J163" s="42">
        <v>175200</v>
      </c>
      <c r="K163" s="42">
        <v>87600</v>
      </c>
      <c r="L163" s="42">
        <v>0</v>
      </c>
      <c r="M163" s="42">
        <v>87600</v>
      </c>
      <c r="N163" s="43">
        <v>-87600</v>
      </c>
      <c r="O163" s="38">
        <v>0.5</v>
      </c>
      <c r="P163" s="42">
        <v>143333.33333299999</v>
      </c>
      <c r="Q163" s="42">
        <v>31867</v>
      </c>
      <c r="R163" s="42">
        <v>175200.33333299999</v>
      </c>
      <c r="S163" s="42">
        <v>0.33333299999999999</v>
      </c>
      <c r="T163" s="38">
        <v>1.0000019025856164</v>
      </c>
    </row>
    <row r="164" spans="1:20" ht="14.4" hidden="1" customHeight="1" outlineLevel="4" collapsed="1" x14ac:dyDescent="0.3">
      <c r="A164" s="25" t="s">
        <v>2</v>
      </c>
      <c r="B164" s="25" t="s">
        <v>2</v>
      </c>
      <c r="C164" s="40" t="s">
        <v>2</v>
      </c>
      <c r="D164" s="41" t="s">
        <v>2</v>
      </c>
      <c r="E164" s="41" t="s">
        <v>2</v>
      </c>
      <c r="F164" s="25" t="s">
        <v>2</v>
      </c>
      <c r="H164" s="42">
        <v>0</v>
      </c>
      <c r="I164" s="42">
        <v>39</v>
      </c>
      <c r="J164" s="42">
        <v>39</v>
      </c>
      <c r="K164" s="42">
        <v>39</v>
      </c>
      <c r="L164" s="42">
        <v>0</v>
      </c>
      <c r="M164" s="42">
        <v>39</v>
      </c>
      <c r="N164" s="42">
        <v>0</v>
      </c>
      <c r="O164" s="38">
        <v>1</v>
      </c>
      <c r="P164" s="42">
        <v>39</v>
      </c>
      <c r="Q164" s="42">
        <v>0</v>
      </c>
      <c r="R164" s="42">
        <v>39</v>
      </c>
      <c r="S164" s="42">
        <v>0</v>
      </c>
      <c r="T164" s="38">
        <v>1</v>
      </c>
    </row>
    <row r="165" spans="1:20" ht="14.4" hidden="1" customHeight="1" outlineLevel="4" collapsed="1" x14ac:dyDescent="0.3">
      <c r="A165" s="25" t="s">
        <v>2</v>
      </c>
      <c r="B165" s="25" t="s">
        <v>2</v>
      </c>
      <c r="C165" s="40" t="s">
        <v>2</v>
      </c>
      <c r="D165" s="41" t="s">
        <v>2</v>
      </c>
      <c r="E165" s="41" t="s">
        <v>2</v>
      </c>
      <c r="F165" s="25" t="s">
        <v>2</v>
      </c>
      <c r="H165" s="42">
        <v>0</v>
      </c>
      <c r="I165" s="42">
        <v>50</v>
      </c>
      <c r="J165" s="42">
        <v>50</v>
      </c>
      <c r="K165" s="42">
        <v>50</v>
      </c>
      <c r="L165" s="42">
        <v>0</v>
      </c>
      <c r="M165" s="42">
        <v>50</v>
      </c>
      <c r="N165" s="42">
        <v>0</v>
      </c>
      <c r="O165" s="38">
        <v>1</v>
      </c>
      <c r="P165" s="42">
        <v>33.333334000000001</v>
      </c>
      <c r="Q165" s="42">
        <v>0</v>
      </c>
      <c r="R165" s="42">
        <v>33.333334000000001</v>
      </c>
      <c r="S165" s="43">
        <v>-16.666665999999999</v>
      </c>
      <c r="T165" s="38">
        <v>0.66666667999999996</v>
      </c>
    </row>
    <row r="166" spans="1:20" ht="14.4" hidden="1" customHeight="1" outlineLevel="4" collapsed="1" x14ac:dyDescent="0.3">
      <c r="A166" s="25" t="s">
        <v>2</v>
      </c>
      <c r="B166" s="25" t="s">
        <v>2</v>
      </c>
      <c r="C166" s="40" t="s">
        <v>2</v>
      </c>
      <c r="D166" s="41" t="s">
        <v>2</v>
      </c>
      <c r="E166" s="41" t="s">
        <v>2</v>
      </c>
      <c r="F166" s="25" t="s">
        <v>2</v>
      </c>
      <c r="H166" s="42">
        <v>0</v>
      </c>
      <c r="I166" s="42">
        <v>10299</v>
      </c>
      <c r="J166" s="42">
        <v>10299</v>
      </c>
      <c r="K166" s="42">
        <v>10299</v>
      </c>
      <c r="L166" s="42">
        <v>0</v>
      </c>
      <c r="M166" s="42">
        <v>10299</v>
      </c>
      <c r="N166" s="42">
        <v>0</v>
      </c>
      <c r="O166" s="38">
        <v>1</v>
      </c>
      <c r="P166" s="42">
        <v>10299</v>
      </c>
      <c r="Q166" s="42">
        <v>0</v>
      </c>
      <c r="R166" s="42">
        <v>10299</v>
      </c>
      <c r="S166" s="42">
        <v>0</v>
      </c>
      <c r="T166" s="38">
        <v>1</v>
      </c>
    </row>
    <row r="167" spans="1:20" ht="14.4" hidden="1" customHeight="1" outlineLevel="4" collapsed="1" x14ac:dyDescent="0.3">
      <c r="A167" s="25" t="s">
        <v>2</v>
      </c>
      <c r="B167" s="25" t="s">
        <v>2</v>
      </c>
      <c r="C167" s="40" t="s">
        <v>2</v>
      </c>
      <c r="D167" s="41" t="s">
        <v>2</v>
      </c>
      <c r="E167" s="41" t="s">
        <v>2</v>
      </c>
      <c r="F167" s="25" t="s">
        <v>2</v>
      </c>
      <c r="H167" s="42">
        <v>0</v>
      </c>
      <c r="I167" s="42">
        <v>10000</v>
      </c>
      <c r="J167" s="42">
        <v>10000</v>
      </c>
      <c r="K167" s="42">
        <v>10000</v>
      </c>
      <c r="L167" s="42">
        <v>0</v>
      </c>
      <c r="M167" s="42">
        <v>10000</v>
      </c>
      <c r="N167" s="42">
        <v>0</v>
      </c>
      <c r="O167" s="38">
        <v>1</v>
      </c>
      <c r="P167" s="42">
        <v>10000</v>
      </c>
      <c r="Q167" s="42">
        <v>0</v>
      </c>
      <c r="R167" s="42">
        <v>10000</v>
      </c>
      <c r="S167" s="42">
        <v>0</v>
      </c>
      <c r="T167" s="38">
        <v>1</v>
      </c>
    </row>
    <row r="168" spans="1:20" ht="14.4" hidden="1" customHeight="1" outlineLevel="4" collapsed="1" x14ac:dyDescent="0.3">
      <c r="A168" s="25" t="s">
        <v>2</v>
      </c>
      <c r="B168" s="25" t="s">
        <v>2</v>
      </c>
      <c r="C168" s="40" t="s">
        <v>2</v>
      </c>
      <c r="D168" s="41" t="s">
        <v>2</v>
      </c>
      <c r="E168" s="41" t="s">
        <v>2</v>
      </c>
      <c r="F168" s="25" t="s">
        <v>2</v>
      </c>
      <c r="H168" s="42">
        <v>10000</v>
      </c>
      <c r="I168" s="42">
        <v>12349</v>
      </c>
      <c r="J168" s="42">
        <v>22349</v>
      </c>
      <c r="K168" s="42">
        <v>22349.48</v>
      </c>
      <c r="L168" s="42">
        <v>0</v>
      </c>
      <c r="M168" s="42">
        <v>22349.48</v>
      </c>
      <c r="N168" s="42">
        <v>0.48</v>
      </c>
      <c r="O168" s="38">
        <v>1.0000214774710279</v>
      </c>
      <c r="P168" s="42">
        <v>22349.48</v>
      </c>
      <c r="Q168" s="42">
        <v>0</v>
      </c>
      <c r="R168" s="42">
        <v>22349.48</v>
      </c>
      <c r="S168" s="42">
        <v>0.48</v>
      </c>
      <c r="T168" s="38">
        <v>1.0000214774710279</v>
      </c>
    </row>
    <row r="169" spans="1:20" ht="14.4" hidden="1" customHeight="1" outlineLevel="4" collapsed="1" x14ac:dyDescent="0.3">
      <c r="A169" s="25" t="s">
        <v>2</v>
      </c>
      <c r="B169" s="25" t="s">
        <v>2</v>
      </c>
      <c r="C169" s="40" t="s">
        <v>2</v>
      </c>
      <c r="D169" s="41" t="s">
        <v>2</v>
      </c>
      <c r="E169" s="41" t="s">
        <v>2</v>
      </c>
      <c r="F169" s="25" t="s">
        <v>2</v>
      </c>
      <c r="H169" s="42">
        <v>0</v>
      </c>
      <c r="I169" s="42">
        <v>387880</v>
      </c>
      <c r="J169" s="42">
        <v>387880</v>
      </c>
      <c r="K169" s="42">
        <v>387880</v>
      </c>
      <c r="L169" s="42">
        <v>0</v>
      </c>
      <c r="M169" s="42">
        <v>387880</v>
      </c>
      <c r="N169" s="42">
        <v>0</v>
      </c>
      <c r="O169" s="38">
        <v>1</v>
      </c>
      <c r="P169" s="42">
        <v>387880</v>
      </c>
      <c r="Q169" s="42">
        <v>0</v>
      </c>
      <c r="R169" s="42">
        <v>387880</v>
      </c>
      <c r="S169" s="42">
        <v>0</v>
      </c>
      <c r="T169" s="38">
        <v>1</v>
      </c>
    </row>
    <row r="170" spans="1:20" ht="14.4" hidden="1" customHeight="1" outlineLevel="4" collapsed="1" x14ac:dyDescent="0.3">
      <c r="A170" s="25" t="s">
        <v>2</v>
      </c>
      <c r="B170" s="25" t="s">
        <v>2</v>
      </c>
      <c r="C170" s="40" t="s">
        <v>2</v>
      </c>
      <c r="D170" s="41" t="s">
        <v>2</v>
      </c>
      <c r="E170" s="41" t="s">
        <v>2</v>
      </c>
      <c r="F170" s="25" t="s">
        <v>2</v>
      </c>
      <c r="H170" s="42">
        <v>80000</v>
      </c>
      <c r="I170" s="42">
        <v>0</v>
      </c>
      <c r="J170" s="42">
        <v>80000</v>
      </c>
      <c r="K170" s="42">
        <v>290</v>
      </c>
      <c r="L170" s="42">
        <v>0</v>
      </c>
      <c r="M170" s="42">
        <v>290</v>
      </c>
      <c r="N170" s="43">
        <v>-79710</v>
      </c>
      <c r="O170" s="38">
        <v>3.6250000000000002E-3</v>
      </c>
      <c r="P170" s="42">
        <v>46133.333334000003</v>
      </c>
      <c r="Q170" s="42">
        <v>33867</v>
      </c>
      <c r="R170" s="42">
        <v>80000.333333999995</v>
      </c>
      <c r="S170" s="42">
        <v>0.33333400000000002</v>
      </c>
      <c r="T170" s="38">
        <v>1.0000041666749999</v>
      </c>
    </row>
    <row r="171" spans="1:20" ht="14.4" hidden="1" customHeight="1" outlineLevel="4" collapsed="1" x14ac:dyDescent="0.3">
      <c r="A171" s="25" t="s">
        <v>2</v>
      </c>
      <c r="B171" s="25" t="s">
        <v>2</v>
      </c>
      <c r="C171" s="40" t="s">
        <v>2</v>
      </c>
      <c r="D171" s="41" t="s">
        <v>2</v>
      </c>
      <c r="E171" s="41" t="s">
        <v>2</v>
      </c>
      <c r="F171" s="25" t="s">
        <v>2</v>
      </c>
      <c r="H171" s="42">
        <v>139573800</v>
      </c>
      <c r="I171" s="42">
        <v>0</v>
      </c>
      <c r="J171" s="42">
        <v>139573800</v>
      </c>
      <c r="K171" s="42">
        <v>32566003.68</v>
      </c>
      <c r="L171" s="42">
        <v>0</v>
      </c>
      <c r="M171" s="42">
        <v>32566003.68</v>
      </c>
      <c r="N171" s="43">
        <v>-107007796.31999999</v>
      </c>
      <c r="O171" s="38">
        <v>0.23332461880381561</v>
      </c>
      <c r="P171" s="42">
        <v>35157083.950000003</v>
      </c>
      <c r="Q171" s="42">
        <v>105934731</v>
      </c>
      <c r="R171" s="42">
        <v>141091814.94999999</v>
      </c>
      <c r="S171" s="42">
        <v>1518014.95</v>
      </c>
      <c r="T171" s="38">
        <v>1.0108760738046825</v>
      </c>
    </row>
    <row r="172" spans="1:20" ht="14.4" hidden="1" customHeight="1" outlineLevel="4" collapsed="1" x14ac:dyDescent="0.3">
      <c r="A172" s="25" t="s">
        <v>2</v>
      </c>
      <c r="B172" s="25" t="s">
        <v>2</v>
      </c>
      <c r="C172" s="40" t="s">
        <v>2</v>
      </c>
      <c r="D172" s="41" t="s">
        <v>2</v>
      </c>
      <c r="E172" s="41" t="s">
        <v>2</v>
      </c>
      <c r="F172" s="25" t="s">
        <v>2</v>
      </c>
      <c r="H172" s="42">
        <v>0</v>
      </c>
      <c r="I172" s="42">
        <v>0</v>
      </c>
      <c r="J172" s="42">
        <v>0</v>
      </c>
      <c r="K172" s="42">
        <v>52932000</v>
      </c>
      <c r="L172" s="42">
        <v>0</v>
      </c>
      <c r="M172" s="42">
        <v>52932000</v>
      </c>
      <c r="N172" s="42">
        <v>52932000</v>
      </c>
      <c r="O172" s="38">
        <v>1</v>
      </c>
      <c r="P172" s="42">
        <v>97322817.333333001</v>
      </c>
      <c r="Q172" s="43">
        <v>-97322817</v>
      </c>
      <c r="R172" s="42">
        <v>0.33333299999999999</v>
      </c>
      <c r="S172" s="42">
        <v>0.33333299999999999</v>
      </c>
      <c r="T172" s="38">
        <v>1</v>
      </c>
    </row>
    <row r="173" spans="1:20" ht="14.4" hidden="1" customHeight="1" outlineLevel="4" collapsed="1" x14ac:dyDescent="0.3">
      <c r="A173" s="25" t="s">
        <v>2</v>
      </c>
      <c r="B173" s="25" t="s">
        <v>2</v>
      </c>
      <c r="C173" s="40" t="s">
        <v>2</v>
      </c>
      <c r="D173" s="41" t="s">
        <v>2</v>
      </c>
      <c r="E173" s="41" t="s">
        <v>2</v>
      </c>
      <c r="F173" s="25" t="s">
        <v>2</v>
      </c>
      <c r="H173" s="42">
        <v>0</v>
      </c>
      <c r="I173" s="42">
        <v>64028</v>
      </c>
      <c r="J173" s="42">
        <v>64028</v>
      </c>
      <c r="K173" s="42">
        <v>65699.259999999995</v>
      </c>
      <c r="L173" s="42">
        <v>0</v>
      </c>
      <c r="M173" s="42">
        <v>65699.259999999995</v>
      </c>
      <c r="N173" s="42">
        <v>1671.26</v>
      </c>
      <c r="O173" s="38">
        <v>1.0261020178671831</v>
      </c>
      <c r="P173" s="42">
        <v>68914.406667000003</v>
      </c>
      <c r="Q173" s="42">
        <v>0</v>
      </c>
      <c r="R173" s="42">
        <v>68914.406667000003</v>
      </c>
      <c r="S173" s="42">
        <v>4886.4066670000002</v>
      </c>
      <c r="T173" s="38">
        <v>1.076316715608796</v>
      </c>
    </row>
    <row r="174" spans="1:20" ht="14.4" hidden="1" customHeight="1" outlineLevel="4" collapsed="1" x14ac:dyDescent="0.3">
      <c r="A174" s="25" t="s">
        <v>2</v>
      </c>
      <c r="B174" s="25" t="s">
        <v>2</v>
      </c>
      <c r="C174" s="40" t="s">
        <v>2</v>
      </c>
      <c r="D174" s="41" t="s">
        <v>2</v>
      </c>
      <c r="E174" s="41" t="s">
        <v>2</v>
      </c>
      <c r="F174" s="25" t="s">
        <v>2</v>
      </c>
      <c r="H174" s="42">
        <v>153513</v>
      </c>
      <c r="I174" s="42">
        <v>303000</v>
      </c>
      <c r="J174" s="42">
        <v>456513</v>
      </c>
      <c r="K174" s="42">
        <v>303000</v>
      </c>
      <c r="L174" s="42">
        <v>0</v>
      </c>
      <c r="M174" s="42">
        <v>303000</v>
      </c>
      <c r="N174" s="43">
        <v>-153513</v>
      </c>
      <c r="O174" s="38">
        <v>0.66372699134526292</v>
      </c>
      <c r="P174" s="42">
        <v>303000</v>
      </c>
      <c r="Q174" s="42">
        <v>153513</v>
      </c>
      <c r="R174" s="42">
        <v>456513</v>
      </c>
      <c r="S174" s="42">
        <v>0</v>
      </c>
      <c r="T174" s="38">
        <v>1</v>
      </c>
    </row>
    <row r="175" spans="1:20" ht="14.4" hidden="1" customHeight="1" outlineLevel="4" collapsed="1" x14ac:dyDescent="0.3">
      <c r="A175" s="25" t="s">
        <v>2</v>
      </c>
      <c r="B175" s="25" t="s">
        <v>2</v>
      </c>
      <c r="C175" s="40" t="s">
        <v>2</v>
      </c>
      <c r="D175" s="41" t="s">
        <v>2</v>
      </c>
      <c r="E175" s="41" t="s">
        <v>2</v>
      </c>
      <c r="F175" s="25" t="s">
        <v>2</v>
      </c>
      <c r="H175" s="42">
        <v>0</v>
      </c>
      <c r="I175" s="42">
        <v>654000</v>
      </c>
      <c r="J175" s="42">
        <v>654000</v>
      </c>
      <c r="K175" s="42">
        <v>654000</v>
      </c>
      <c r="L175" s="42">
        <v>0</v>
      </c>
      <c r="M175" s="42">
        <v>654000</v>
      </c>
      <c r="N175" s="42">
        <v>0</v>
      </c>
      <c r="O175" s="38">
        <v>1</v>
      </c>
      <c r="P175" s="42">
        <v>654000</v>
      </c>
      <c r="Q175" s="42">
        <v>0</v>
      </c>
      <c r="R175" s="42">
        <v>654000</v>
      </c>
      <c r="S175" s="42">
        <v>0</v>
      </c>
      <c r="T175" s="38">
        <v>1</v>
      </c>
    </row>
    <row r="176" spans="1:20" ht="14.4" hidden="1" customHeight="1" outlineLevel="4" collapsed="1" x14ac:dyDescent="0.3">
      <c r="A176" s="25" t="s">
        <v>2</v>
      </c>
      <c r="B176" s="25" t="s">
        <v>2</v>
      </c>
      <c r="C176" s="40" t="s">
        <v>2</v>
      </c>
      <c r="D176" s="41" t="s">
        <v>2</v>
      </c>
      <c r="E176" s="41" t="s">
        <v>2</v>
      </c>
      <c r="F176" s="25" t="s">
        <v>2</v>
      </c>
      <c r="H176" s="42">
        <v>100000</v>
      </c>
      <c r="I176" s="43">
        <v>-25000</v>
      </c>
      <c r="J176" s="42">
        <v>75000</v>
      </c>
      <c r="K176" s="42">
        <v>75000</v>
      </c>
      <c r="L176" s="42">
        <v>0</v>
      </c>
      <c r="M176" s="42">
        <v>75000</v>
      </c>
      <c r="N176" s="42">
        <v>0</v>
      </c>
      <c r="O176" s="38">
        <v>1</v>
      </c>
      <c r="P176" s="42">
        <v>75000</v>
      </c>
      <c r="Q176" s="42">
        <v>0</v>
      </c>
      <c r="R176" s="42">
        <v>75000</v>
      </c>
      <c r="S176" s="42">
        <v>0</v>
      </c>
      <c r="T176" s="38">
        <v>1</v>
      </c>
    </row>
    <row r="177" spans="1:20" ht="14.4" hidden="1" customHeight="1" outlineLevel="4" collapsed="1" x14ac:dyDescent="0.3">
      <c r="A177" s="25" t="s">
        <v>2</v>
      </c>
      <c r="B177" s="25" t="s">
        <v>2</v>
      </c>
      <c r="C177" s="40" t="s">
        <v>2</v>
      </c>
      <c r="D177" s="41" t="s">
        <v>2</v>
      </c>
      <c r="E177" s="41" t="s">
        <v>2</v>
      </c>
      <c r="F177" s="25" t="s">
        <v>2</v>
      </c>
      <c r="H177" s="42">
        <v>0</v>
      </c>
      <c r="I177" s="42">
        <v>16462</v>
      </c>
      <c r="J177" s="42">
        <v>16462</v>
      </c>
      <c r="K177" s="42">
        <v>16462</v>
      </c>
      <c r="L177" s="42">
        <v>0</v>
      </c>
      <c r="M177" s="42">
        <v>16462</v>
      </c>
      <c r="N177" s="42">
        <v>0</v>
      </c>
      <c r="O177" s="38">
        <v>1</v>
      </c>
      <c r="P177" s="42">
        <v>16462</v>
      </c>
      <c r="Q177" s="42">
        <v>0</v>
      </c>
      <c r="R177" s="42">
        <v>16462</v>
      </c>
      <c r="S177" s="42">
        <v>0</v>
      </c>
      <c r="T177" s="38">
        <v>1</v>
      </c>
    </row>
    <row r="178" spans="1:20" ht="14.4" hidden="1" customHeight="1" outlineLevel="4" collapsed="1" x14ac:dyDescent="0.3">
      <c r="A178" s="25" t="s">
        <v>2</v>
      </c>
      <c r="B178" s="25" t="s">
        <v>2</v>
      </c>
      <c r="C178" s="40" t="s">
        <v>2</v>
      </c>
      <c r="D178" s="41" t="s">
        <v>2</v>
      </c>
      <c r="E178" s="41" t="s">
        <v>2</v>
      </c>
      <c r="F178" s="25" t="s">
        <v>2</v>
      </c>
      <c r="H178" s="42">
        <v>0</v>
      </c>
      <c r="I178" s="42">
        <v>11988</v>
      </c>
      <c r="J178" s="42">
        <v>11988</v>
      </c>
      <c r="K178" s="42">
        <v>11988</v>
      </c>
      <c r="L178" s="42">
        <v>0</v>
      </c>
      <c r="M178" s="42">
        <v>11988</v>
      </c>
      <c r="N178" s="42">
        <v>0</v>
      </c>
      <c r="O178" s="38">
        <v>1</v>
      </c>
      <c r="P178" s="42">
        <v>11988</v>
      </c>
      <c r="Q178" s="42">
        <v>0</v>
      </c>
      <c r="R178" s="42">
        <v>11988</v>
      </c>
      <c r="S178" s="42">
        <v>0</v>
      </c>
      <c r="T178" s="38">
        <v>1</v>
      </c>
    </row>
    <row r="179" spans="1:20" ht="14.4" hidden="1" customHeight="1" outlineLevel="4" collapsed="1" x14ac:dyDescent="0.3">
      <c r="A179" s="25" t="s">
        <v>2</v>
      </c>
      <c r="B179" s="25" t="s">
        <v>2</v>
      </c>
      <c r="C179" s="40" t="s">
        <v>2</v>
      </c>
      <c r="D179" s="41" t="s">
        <v>2</v>
      </c>
      <c r="E179" s="41" t="s">
        <v>2</v>
      </c>
      <c r="F179" s="25" t="s">
        <v>2</v>
      </c>
      <c r="H179" s="42">
        <v>0</v>
      </c>
      <c r="I179" s="42">
        <v>16926</v>
      </c>
      <c r="J179" s="42">
        <v>16926</v>
      </c>
      <c r="K179" s="42">
        <v>16926</v>
      </c>
      <c r="L179" s="42">
        <v>0</v>
      </c>
      <c r="M179" s="42">
        <v>16926</v>
      </c>
      <c r="N179" s="42">
        <v>0</v>
      </c>
      <c r="O179" s="38">
        <v>1</v>
      </c>
      <c r="P179" s="42">
        <v>16926</v>
      </c>
      <c r="Q179" s="42">
        <v>0</v>
      </c>
      <c r="R179" s="42">
        <v>16926</v>
      </c>
      <c r="S179" s="42">
        <v>0</v>
      </c>
      <c r="T179" s="38">
        <v>1</v>
      </c>
    </row>
    <row r="180" spans="1:20" ht="14.4" hidden="1" customHeight="1" outlineLevel="4" collapsed="1" x14ac:dyDescent="0.3">
      <c r="A180" s="25" t="s">
        <v>2</v>
      </c>
      <c r="B180" s="25" t="s">
        <v>2</v>
      </c>
      <c r="C180" s="40" t="s">
        <v>2</v>
      </c>
      <c r="D180" s="41" t="s">
        <v>2</v>
      </c>
      <c r="E180" s="41" t="s">
        <v>2</v>
      </c>
      <c r="F180" s="25" t="s">
        <v>2</v>
      </c>
      <c r="H180" s="42">
        <v>0</v>
      </c>
      <c r="I180" s="42">
        <v>4636</v>
      </c>
      <c r="J180" s="42">
        <v>4636</v>
      </c>
      <c r="K180" s="42">
        <v>4636</v>
      </c>
      <c r="L180" s="42">
        <v>0</v>
      </c>
      <c r="M180" s="42">
        <v>4636</v>
      </c>
      <c r="N180" s="42">
        <v>0</v>
      </c>
      <c r="O180" s="38">
        <v>1</v>
      </c>
      <c r="P180" s="42">
        <v>4636</v>
      </c>
      <c r="Q180" s="42">
        <v>0</v>
      </c>
      <c r="R180" s="42">
        <v>4636</v>
      </c>
      <c r="S180" s="42">
        <v>0</v>
      </c>
      <c r="T180" s="38">
        <v>1</v>
      </c>
    </row>
    <row r="181" spans="1:20" ht="14.4" hidden="1" customHeight="1" outlineLevel="4" collapsed="1" x14ac:dyDescent="0.3">
      <c r="A181" s="25" t="s">
        <v>2</v>
      </c>
      <c r="B181" s="25" t="s">
        <v>2</v>
      </c>
      <c r="C181" s="40" t="s">
        <v>2</v>
      </c>
      <c r="D181" s="41" t="s">
        <v>2</v>
      </c>
      <c r="E181" s="41" t="s">
        <v>2</v>
      </c>
      <c r="F181" s="25" t="s">
        <v>2</v>
      </c>
      <c r="H181" s="42">
        <v>0</v>
      </c>
      <c r="I181" s="42">
        <v>9026</v>
      </c>
      <c r="J181" s="42">
        <v>9026</v>
      </c>
      <c r="K181" s="42">
        <v>9026</v>
      </c>
      <c r="L181" s="42">
        <v>0</v>
      </c>
      <c r="M181" s="42">
        <v>9026</v>
      </c>
      <c r="N181" s="42">
        <v>0</v>
      </c>
      <c r="O181" s="38">
        <v>1</v>
      </c>
      <c r="P181" s="42">
        <v>9026</v>
      </c>
      <c r="Q181" s="42">
        <v>0</v>
      </c>
      <c r="R181" s="42">
        <v>9026</v>
      </c>
      <c r="S181" s="42">
        <v>0</v>
      </c>
      <c r="T181" s="38">
        <v>1</v>
      </c>
    </row>
    <row r="182" spans="1:20" ht="14.4" hidden="1" customHeight="1" outlineLevel="4" collapsed="1" x14ac:dyDescent="0.3">
      <c r="A182" s="25" t="s">
        <v>2</v>
      </c>
      <c r="B182" s="25" t="s">
        <v>2</v>
      </c>
      <c r="C182" s="40" t="s">
        <v>2</v>
      </c>
      <c r="D182" s="41" t="s">
        <v>2</v>
      </c>
      <c r="E182" s="41" t="s">
        <v>2</v>
      </c>
      <c r="F182" s="25" t="s">
        <v>2</v>
      </c>
      <c r="H182" s="42">
        <v>0</v>
      </c>
      <c r="I182" s="42">
        <v>15978</v>
      </c>
      <c r="J182" s="42">
        <v>15978</v>
      </c>
      <c r="K182" s="42">
        <v>15978</v>
      </c>
      <c r="L182" s="42">
        <v>0</v>
      </c>
      <c r="M182" s="42">
        <v>15978</v>
      </c>
      <c r="N182" s="42">
        <v>0</v>
      </c>
      <c r="O182" s="38">
        <v>1</v>
      </c>
      <c r="P182" s="42">
        <v>15978</v>
      </c>
      <c r="Q182" s="42">
        <v>0</v>
      </c>
      <c r="R182" s="42">
        <v>15978</v>
      </c>
      <c r="S182" s="42">
        <v>0</v>
      </c>
      <c r="T182" s="38">
        <v>1</v>
      </c>
    </row>
    <row r="183" spans="1:20" ht="14.4" hidden="1" customHeight="1" outlineLevel="4" collapsed="1" x14ac:dyDescent="0.3">
      <c r="A183" s="25" t="s">
        <v>2</v>
      </c>
      <c r="B183" s="25" t="s">
        <v>2</v>
      </c>
      <c r="C183" s="40" t="s">
        <v>2</v>
      </c>
      <c r="D183" s="41" t="s">
        <v>2</v>
      </c>
      <c r="E183" s="41" t="s">
        <v>2</v>
      </c>
      <c r="F183" s="25" t="s">
        <v>2</v>
      </c>
      <c r="H183" s="42">
        <v>0</v>
      </c>
      <c r="I183" s="42">
        <v>12334</v>
      </c>
      <c r="J183" s="42">
        <v>12334</v>
      </c>
      <c r="K183" s="42">
        <v>12334</v>
      </c>
      <c r="L183" s="42">
        <v>0</v>
      </c>
      <c r="M183" s="42">
        <v>12334</v>
      </c>
      <c r="N183" s="42">
        <v>0</v>
      </c>
      <c r="O183" s="38">
        <v>1</v>
      </c>
      <c r="P183" s="42">
        <v>12334</v>
      </c>
      <c r="Q183" s="42">
        <v>0</v>
      </c>
      <c r="R183" s="42">
        <v>12334</v>
      </c>
      <c r="S183" s="42">
        <v>0</v>
      </c>
      <c r="T183" s="38">
        <v>1</v>
      </c>
    </row>
    <row r="184" spans="1:20" ht="14.4" hidden="1" customHeight="1" outlineLevel="4" collapsed="1" x14ac:dyDescent="0.3">
      <c r="A184" s="25" t="s">
        <v>2</v>
      </c>
      <c r="B184" s="25" t="s">
        <v>2</v>
      </c>
      <c r="C184" s="40" t="s">
        <v>2</v>
      </c>
      <c r="D184" s="41" t="s">
        <v>2</v>
      </c>
      <c r="E184" s="41" t="s">
        <v>2</v>
      </c>
      <c r="F184" s="25" t="s">
        <v>2</v>
      </c>
      <c r="H184" s="42">
        <v>0</v>
      </c>
      <c r="I184" s="42">
        <v>50000</v>
      </c>
      <c r="J184" s="42">
        <v>50000</v>
      </c>
      <c r="K184" s="42">
        <v>50000</v>
      </c>
      <c r="L184" s="42">
        <v>0</v>
      </c>
      <c r="M184" s="42">
        <v>50000</v>
      </c>
      <c r="N184" s="42">
        <v>0</v>
      </c>
      <c r="O184" s="38">
        <v>1</v>
      </c>
      <c r="P184" s="42">
        <v>50000</v>
      </c>
      <c r="Q184" s="42">
        <v>0</v>
      </c>
      <c r="R184" s="42">
        <v>50000</v>
      </c>
      <c r="S184" s="42">
        <v>0</v>
      </c>
      <c r="T184" s="38">
        <v>1</v>
      </c>
    </row>
    <row r="185" spans="1:20" ht="14.4" hidden="1" customHeight="1" outlineLevel="4" collapsed="1" x14ac:dyDescent="0.3">
      <c r="A185" s="25" t="s">
        <v>2</v>
      </c>
      <c r="B185" s="25" t="s">
        <v>2</v>
      </c>
      <c r="C185" s="40" t="s">
        <v>2</v>
      </c>
      <c r="D185" s="41" t="s">
        <v>2</v>
      </c>
      <c r="E185" s="41" t="s">
        <v>2</v>
      </c>
      <c r="F185" s="25" t="s">
        <v>2</v>
      </c>
      <c r="H185" s="42">
        <v>0</v>
      </c>
      <c r="I185" s="42">
        <v>215000</v>
      </c>
      <c r="J185" s="42">
        <v>215000</v>
      </c>
      <c r="K185" s="42">
        <v>215000</v>
      </c>
      <c r="L185" s="42">
        <v>0</v>
      </c>
      <c r="M185" s="42">
        <v>215000</v>
      </c>
      <c r="N185" s="42">
        <v>0</v>
      </c>
      <c r="O185" s="38">
        <v>1</v>
      </c>
      <c r="P185" s="42">
        <v>215000</v>
      </c>
      <c r="Q185" s="42">
        <v>0</v>
      </c>
      <c r="R185" s="42">
        <v>215000</v>
      </c>
      <c r="S185" s="42">
        <v>0</v>
      </c>
      <c r="T185" s="38">
        <v>1</v>
      </c>
    </row>
    <row r="186" spans="1:20" ht="14.4" hidden="1" customHeight="1" outlineLevel="4" collapsed="1" x14ac:dyDescent="0.3">
      <c r="A186" s="25" t="s">
        <v>2</v>
      </c>
      <c r="B186" s="25" t="s">
        <v>2</v>
      </c>
      <c r="C186" s="40" t="s">
        <v>2</v>
      </c>
      <c r="D186" s="41" t="s">
        <v>2</v>
      </c>
      <c r="E186" s="41" t="s">
        <v>2</v>
      </c>
      <c r="F186" s="25" t="s">
        <v>2</v>
      </c>
      <c r="H186" s="42">
        <v>0</v>
      </c>
      <c r="I186" s="42">
        <v>60000</v>
      </c>
      <c r="J186" s="42">
        <v>60000</v>
      </c>
      <c r="K186" s="42">
        <v>60000</v>
      </c>
      <c r="L186" s="42">
        <v>0</v>
      </c>
      <c r="M186" s="42">
        <v>60000</v>
      </c>
      <c r="N186" s="42">
        <v>0</v>
      </c>
      <c r="O186" s="38">
        <v>1</v>
      </c>
      <c r="P186" s="42">
        <v>60000</v>
      </c>
      <c r="Q186" s="42">
        <v>0</v>
      </c>
      <c r="R186" s="42">
        <v>60000</v>
      </c>
      <c r="S186" s="42">
        <v>0</v>
      </c>
      <c r="T186" s="38">
        <v>1</v>
      </c>
    </row>
    <row r="187" spans="1:20" ht="14.4" hidden="1" customHeight="1" outlineLevel="4" collapsed="1" x14ac:dyDescent="0.3">
      <c r="A187" s="25" t="s">
        <v>2</v>
      </c>
      <c r="B187" s="25" t="s">
        <v>2</v>
      </c>
      <c r="C187" s="40" t="s">
        <v>2</v>
      </c>
      <c r="D187" s="41" t="s">
        <v>2</v>
      </c>
      <c r="E187" s="41" t="s">
        <v>2</v>
      </c>
      <c r="F187" s="25" t="s">
        <v>2</v>
      </c>
      <c r="H187" s="42">
        <v>0</v>
      </c>
      <c r="I187" s="42">
        <v>50000</v>
      </c>
      <c r="J187" s="42">
        <v>50000</v>
      </c>
      <c r="K187" s="42">
        <v>50000</v>
      </c>
      <c r="L187" s="42">
        <v>0</v>
      </c>
      <c r="M187" s="42">
        <v>50000</v>
      </c>
      <c r="N187" s="42">
        <v>0</v>
      </c>
      <c r="O187" s="38">
        <v>1</v>
      </c>
      <c r="P187" s="42">
        <v>50000</v>
      </c>
      <c r="Q187" s="42">
        <v>0</v>
      </c>
      <c r="R187" s="42">
        <v>50000</v>
      </c>
      <c r="S187" s="42">
        <v>0</v>
      </c>
      <c r="T187" s="38">
        <v>1</v>
      </c>
    </row>
    <row r="188" spans="1:20" ht="14.4" hidden="1" customHeight="1" outlineLevel="4" collapsed="1" x14ac:dyDescent="0.3">
      <c r="A188" s="25" t="s">
        <v>2</v>
      </c>
      <c r="B188" s="25" t="s">
        <v>2</v>
      </c>
      <c r="C188" s="40" t="s">
        <v>2</v>
      </c>
      <c r="D188" s="41" t="s">
        <v>2</v>
      </c>
      <c r="E188" s="41" t="s">
        <v>2</v>
      </c>
      <c r="F188" s="25" t="s">
        <v>2</v>
      </c>
      <c r="H188" s="42">
        <v>0</v>
      </c>
      <c r="I188" s="42">
        <v>125000</v>
      </c>
      <c r="J188" s="42">
        <v>125000</v>
      </c>
      <c r="K188" s="42">
        <v>125000</v>
      </c>
      <c r="L188" s="42">
        <v>0</v>
      </c>
      <c r="M188" s="42">
        <v>125000</v>
      </c>
      <c r="N188" s="42">
        <v>0</v>
      </c>
      <c r="O188" s="38">
        <v>1</v>
      </c>
      <c r="P188" s="42">
        <v>125000</v>
      </c>
      <c r="Q188" s="42">
        <v>0</v>
      </c>
      <c r="R188" s="42">
        <v>125000</v>
      </c>
      <c r="S188" s="42">
        <v>0</v>
      </c>
      <c r="T188" s="38">
        <v>1</v>
      </c>
    </row>
    <row r="189" spans="1:20" ht="14.4" hidden="1" customHeight="1" outlineLevel="4" collapsed="1" x14ac:dyDescent="0.3">
      <c r="A189" s="25" t="s">
        <v>2</v>
      </c>
      <c r="B189" s="25" t="s">
        <v>2</v>
      </c>
      <c r="C189" s="40" t="s">
        <v>2</v>
      </c>
      <c r="D189" s="41" t="s">
        <v>2</v>
      </c>
      <c r="E189" s="41" t="s">
        <v>2</v>
      </c>
      <c r="F189" s="25" t="s">
        <v>2</v>
      </c>
      <c r="H189" s="42">
        <v>0</v>
      </c>
      <c r="I189" s="42">
        <v>70000</v>
      </c>
      <c r="J189" s="42">
        <v>70000</v>
      </c>
      <c r="K189" s="42">
        <v>70000</v>
      </c>
      <c r="L189" s="42">
        <v>0</v>
      </c>
      <c r="M189" s="42">
        <v>70000</v>
      </c>
      <c r="N189" s="42">
        <v>0</v>
      </c>
      <c r="O189" s="38">
        <v>1</v>
      </c>
      <c r="P189" s="42">
        <v>70000</v>
      </c>
      <c r="Q189" s="42">
        <v>0</v>
      </c>
      <c r="R189" s="42">
        <v>70000</v>
      </c>
      <c r="S189" s="42">
        <v>0</v>
      </c>
      <c r="T189" s="38">
        <v>1</v>
      </c>
    </row>
    <row r="190" spans="1:20" ht="14.4" hidden="1" customHeight="1" outlineLevel="4" collapsed="1" x14ac:dyDescent="0.3">
      <c r="A190" s="25" t="s">
        <v>2</v>
      </c>
      <c r="B190" s="25" t="s">
        <v>2</v>
      </c>
      <c r="C190" s="40" t="s">
        <v>2</v>
      </c>
      <c r="D190" s="41" t="s">
        <v>2</v>
      </c>
      <c r="E190" s="41" t="s">
        <v>2</v>
      </c>
      <c r="F190" s="25" t="s">
        <v>2</v>
      </c>
      <c r="H190" s="42">
        <v>0</v>
      </c>
      <c r="I190" s="42">
        <v>15000</v>
      </c>
      <c r="J190" s="42">
        <v>15000</v>
      </c>
      <c r="K190" s="42">
        <v>15000</v>
      </c>
      <c r="L190" s="42">
        <v>0</v>
      </c>
      <c r="M190" s="42">
        <v>15000</v>
      </c>
      <c r="N190" s="42">
        <v>0</v>
      </c>
      <c r="O190" s="38">
        <v>1</v>
      </c>
      <c r="P190" s="42">
        <v>15000</v>
      </c>
      <c r="Q190" s="42">
        <v>0</v>
      </c>
      <c r="R190" s="42">
        <v>15000</v>
      </c>
      <c r="S190" s="42">
        <v>0</v>
      </c>
      <c r="T190" s="38">
        <v>1</v>
      </c>
    </row>
    <row r="191" spans="1:20" ht="14.4" hidden="1" customHeight="1" outlineLevel="4" collapsed="1" x14ac:dyDescent="0.3">
      <c r="A191" s="25" t="s">
        <v>2</v>
      </c>
      <c r="B191" s="25" t="s">
        <v>2</v>
      </c>
      <c r="C191" s="40" t="s">
        <v>2</v>
      </c>
      <c r="D191" s="41" t="s">
        <v>2</v>
      </c>
      <c r="E191" s="41" t="s">
        <v>2</v>
      </c>
      <c r="F191" s="25" t="s">
        <v>2</v>
      </c>
      <c r="H191" s="42">
        <v>0</v>
      </c>
      <c r="I191" s="42">
        <v>1694</v>
      </c>
      <c r="J191" s="42">
        <v>1694</v>
      </c>
      <c r="K191" s="42">
        <v>2818.04</v>
      </c>
      <c r="L191" s="42">
        <v>0</v>
      </c>
      <c r="M191" s="42">
        <v>2818.04</v>
      </c>
      <c r="N191" s="42">
        <v>1124.04</v>
      </c>
      <c r="O191" s="38">
        <v>1.6635419126328217</v>
      </c>
      <c r="P191" s="42">
        <v>2954.55</v>
      </c>
      <c r="Q191" s="42">
        <v>0</v>
      </c>
      <c r="R191" s="42">
        <v>2954.55</v>
      </c>
      <c r="S191" s="42">
        <v>1260.55</v>
      </c>
      <c r="T191" s="38">
        <v>1.7441263282172372</v>
      </c>
    </row>
    <row r="192" spans="1:20" ht="14.4" hidden="1" customHeight="1" outlineLevel="4" collapsed="1" x14ac:dyDescent="0.3">
      <c r="A192" s="25" t="s">
        <v>2</v>
      </c>
      <c r="B192" s="25" t="s">
        <v>2</v>
      </c>
      <c r="C192" s="40" t="s">
        <v>2</v>
      </c>
      <c r="D192" s="41" t="s">
        <v>2</v>
      </c>
      <c r="E192" s="41" t="s">
        <v>2</v>
      </c>
      <c r="F192" s="25" t="s">
        <v>2</v>
      </c>
      <c r="H192" s="42">
        <v>0</v>
      </c>
      <c r="I192" s="42">
        <v>180</v>
      </c>
      <c r="J192" s="42">
        <v>180</v>
      </c>
      <c r="K192" s="42">
        <v>209.19</v>
      </c>
      <c r="L192" s="42">
        <v>0</v>
      </c>
      <c r="M192" s="42">
        <v>209.19</v>
      </c>
      <c r="N192" s="42">
        <v>29.19</v>
      </c>
      <c r="O192" s="38">
        <v>1.1621666666666666</v>
      </c>
      <c r="P192" s="42">
        <v>289.55666600000001</v>
      </c>
      <c r="Q192" s="42">
        <v>0</v>
      </c>
      <c r="R192" s="42">
        <v>289.55666600000001</v>
      </c>
      <c r="S192" s="42">
        <v>109.55666600000001</v>
      </c>
      <c r="T192" s="38">
        <v>1.6086481444444445</v>
      </c>
    </row>
    <row r="193" spans="1:20" ht="14.4" hidden="1" customHeight="1" outlineLevel="4" collapsed="1" x14ac:dyDescent="0.3">
      <c r="A193" s="25" t="s">
        <v>2</v>
      </c>
      <c r="B193" s="25" t="s">
        <v>2</v>
      </c>
      <c r="C193" s="40" t="s">
        <v>2</v>
      </c>
      <c r="D193" s="41" t="s">
        <v>2</v>
      </c>
      <c r="E193" s="41" t="s">
        <v>2</v>
      </c>
      <c r="F193" s="25" t="s">
        <v>2</v>
      </c>
      <c r="H193" s="42">
        <v>15000</v>
      </c>
      <c r="I193" s="42">
        <v>0</v>
      </c>
      <c r="J193" s="42">
        <v>15000</v>
      </c>
      <c r="K193" s="42">
        <v>3525.58</v>
      </c>
      <c r="L193" s="42">
        <v>0</v>
      </c>
      <c r="M193" s="42">
        <v>3525.58</v>
      </c>
      <c r="N193" s="43">
        <v>-11474.42</v>
      </c>
      <c r="O193" s="38">
        <v>0.23503866666666667</v>
      </c>
      <c r="P193" s="42">
        <v>5698.01</v>
      </c>
      <c r="Q193" s="42">
        <v>0</v>
      </c>
      <c r="R193" s="42">
        <v>5698.01</v>
      </c>
      <c r="S193" s="43">
        <v>-9301.99</v>
      </c>
      <c r="T193" s="38">
        <v>0.37986733333333333</v>
      </c>
    </row>
    <row r="194" spans="1:20" ht="14.4" hidden="1" customHeight="1" outlineLevel="4" collapsed="1" x14ac:dyDescent="0.3">
      <c r="A194" s="25" t="s">
        <v>2</v>
      </c>
      <c r="B194" s="25" t="s">
        <v>2</v>
      </c>
      <c r="C194" s="40" t="s">
        <v>2</v>
      </c>
      <c r="D194" s="41" t="s">
        <v>2</v>
      </c>
      <c r="E194" s="41" t="s">
        <v>2</v>
      </c>
      <c r="F194" s="25" t="s">
        <v>2</v>
      </c>
      <c r="H194" s="42">
        <v>0</v>
      </c>
      <c r="I194" s="42">
        <v>1800</v>
      </c>
      <c r="J194" s="42">
        <v>1800</v>
      </c>
      <c r="K194" s="42">
        <v>900</v>
      </c>
      <c r="L194" s="42">
        <v>0</v>
      </c>
      <c r="M194" s="42">
        <v>900</v>
      </c>
      <c r="N194" s="43">
        <v>-900</v>
      </c>
      <c r="O194" s="38">
        <v>0.5</v>
      </c>
      <c r="P194" s="42">
        <v>3600</v>
      </c>
      <c r="Q194" s="42">
        <v>0</v>
      </c>
      <c r="R194" s="42">
        <v>3600</v>
      </c>
      <c r="S194" s="42">
        <v>1800</v>
      </c>
      <c r="T194" s="38">
        <v>2</v>
      </c>
    </row>
    <row r="195" spans="1:20" ht="14.4" hidden="1" customHeight="1" outlineLevel="4" collapsed="1" x14ac:dyDescent="0.3">
      <c r="A195" s="25" t="s">
        <v>2</v>
      </c>
      <c r="B195" s="25" t="s">
        <v>2</v>
      </c>
      <c r="C195" s="40" t="s">
        <v>2</v>
      </c>
      <c r="D195" s="41" t="s">
        <v>2</v>
      </c>
      <c r="E195" s="41" t="s">
        <v>2</v>
      </c>
      <c r="F195" s="25" t="s">
        <v>2</v>
      </c>
      <c r="H195" s="42">
        <v>0</v>
      </c>
      <c r="I195" s="42">
        <v>0</v>
      </c>
      <c r="J195" s="42">
        <v>0</v>
      </c>
      <c r="K195" s="42">
        <v>750</v>
      </c>
      <c r="L195" s="42">
        <v>0</v>
      </c>
      <c r="M195" s="42">
        <v>750</v>
      </c>
      <c r="N195" s="42">
        <v>750</v>
      </c>
      <c r="O195" s="38">
        <v>1</v>
      </c>
      <c r="P195" s="42">
        <v>3000</v>
      </c>
      <c r="Q195" s="42">
        <v>0</v>
      </c>
      <c r="R195" s="42">
        <v>3000</v>
      </c>
      <c r="S195" s="42">
        <v>3000</v>
      </c>
      <c r="T195" s="38">
        <v>1</v>
      </c>
    </row>
    <row r="196" spans="1:20" ht="14.4" hidden="1" customHeight="1" outlineLevel="4" collapsed="1" x14ac:dyDescent="0.3">
      <c r="A196" s="25" t="s">
        <v>2</v>
      </c>
      <c r="B196" s="25" t="s">
        <v>2</v>
      </c>
      <c r="C196" s="40" t="s">
        <v>2</v>
      </c>
      <c r="D196" s="41" t="s">
        <v>2</v>
      </c>
      <c r="E196" s="41" t="s">
        <v>2</v>
      </c>
      <c r="F196" s="25" t="s">
        <v>2</v>
      </c>
      <c r="H196" s="42">
        <v>0</v>
      </c>
      <c r="I196" s="42">
        <v>6370</v>
      </c>
      <c r="J196" s="42">
        <v>6370</v>
      </c>
      <c r="K196" s="42">
        <v>6370</v>
      </c>
      <c r="L196" s="42">
        <v>0</v>
      </c>
      <c r="M196" s="42">
        <v>6370</v>
      </c>
      <c r="N196" s="42">
        <v>0</v>
      </c>
      <c r="O196" s="38">
        <v>1</v>
      </c>
      <c r="P196" s="42">
        <v>9353.3333340000008</v>
      </c>
      <c r="Q196" s="42">
        <v>0</v>
      </c>
      <c r="R196" s="42">
        <v>9353.3333340000008</v>
      </c>
      <c r="S196" s="42">
        <v>2983.3333339999999</v>
      </c>
      <c r="T196" s="38">
        <v>1.4683411827315542</v>
      </c>
    </row>
    <row r="197" spans="1:20" ht="14.4" hidden="1" customHeight="1" outlineLevel="4" collapsed="1" x14ac:dyDescent="0.3">
      <c r="A197" s="25" t="s">
        <v>2</v>
      </c>
      <c r="B197" s="25" t="s">
        <v>2</v>
      </c>
      <c r="C197" s="40" t="s">
        <v>2</v>
      </c>
      <c r="D197" s="41" t="s">
        <v>2</v>
      </c>
      <c r="E197" s="41" t="s">
        <v>2</v>
      </c>
      <c r="F197" s="25" t="s">
        <v>2</v>
      </c>
      <c r="H197" s="42">
        <v>1000</v>
      </c>
      <c r="I197" s="42">
        <v>0</v>
      </c>
      <c r="J197" s="42">
        <v>1000</v>
      </c>
      <c r="K197" s="42">
        <v>0</v>
      </c>
      <c r="L197" s="42">
        <v>0</v>
      </c>
      <c r="M197" s="42">
        <v>0</v>
      </c>
      <c r="N197" s="43">
        <v>-1000</v>
      </c>
      <c r="O197" s="38">
        <v>0</v>
      </c>
      <c r="P197" s="42">
        <v>0</v>
      </c>
      <c r="Q197" s="42">
        <v>0</v>
      </c>
      <c r="R197" s="42">
        <v>0</v>
      </c>
      <c r="S197" s="43">
        <v>-1000</v>
      </c>
      <c r="T197" s="38">
        <v>0</v>
      </c>
    </row>
    <row r="198" spans="1:20" ht="14.4" hidden="1" customHeight="1" outlineLevel="4" collapsed="1" x14ac:dyDescent="0.3">
      <c r="A198" s="25" t="s">
        <v>2</v>
      </c>
      <c r="B198" s="25" t="s">
        <v>2</v>
      </c>
      <c r="C198" s="40" t="s">
        <v>2</v>
      </c>
      <c r="D198" s="41" t="s">
        <v>2</v>
      </c>
      <c r="E198" s="41" t="s">
        <v>2</v>
      </c>
      <c r="F198" s="25" t="s">
        <v>2</v>
      </c>
      <c r="H198" s="42">
        <v>0</v>
      </c>
      <c r="I198" s="42">
        <v>0</v>
      </c>
      <c r="J198" s="42">
        <v>0</v>
      </c>
      <c r="K198" s="42">
        <v>1228.2</v>
      </c>
      <c r="L198" s="42">
        <v>0</v>
      </c>
      <c r="M198" s="42">
        <v>1228.2</v>
      </c>
      <c r="N198" s="42">
        <v>1228.2</v>
      </c>
      <c r="O198" s="38">
        <v>1</v>
      </c>
      <c r="P198" s="42">
        <v>1228.2</v>
      </c>
      <c r="Q198" s="42">
        <v>0</v>
      </c>
      <c r="R198" s="42">
        <v>1228.2</v>
      </c>
      <c r="S198" s="42">
        <v>1228.2</v>
      </c>
      <c r="T198" s="38">
        <v>1</v>
      </c>
    </row>
    <row r="199" spans="1:20" ht="14.4" hidden="1" customHeight="1" outlineLevel="4" collapsed="1" x14ac:dyDescent="0.3">
      <c r="A199" s="25" t="s">
        <v>2</v>
      </c>
      <c r="B199" s="25" t="s">
        <v>2</v>
      </c>
      <c r="C199" s="40" t="s">
        <v>2</v>
      </c>
      <c r="D199" s="41" t="s">
        <v>2</v>
      </c>
      <c r="E199" s="41" t="s">
        <v>2</v>
      </c>
      <c r="F199" s="25" t="s">
        <v>2</v>
      </c>
      <c r="H199" s="42">
        <v>8000</v>
      </c>
      <c r="I199" s="42">
        <v>0</v>
      </c>
      <c r="J199" s="42">
        <v>8000</v>
      </c>
      <c r="K199" s="42">
        <v>0</v>
      </c>
      <c r="L199" s="42">
        <v>0</v>
      </c>
      <c r="M199" s="42">
        <v>0</v>
      </c>
      <c r="N199" s="43">
        <v>-8000</v>
      </c>
      <c r="O199" s="38">
        <v>0</v>
      </c>
      <c r="P199" s="42">
        <v>2712.18</v>
      </c>
      <c r="Q199" s="42">
        <v>0</v>
      </c>
      <c r="R199" s="42">
        <v>2712.18</v>
      </c>
      <c r="S199" s="43">
        <v>-5287.82</v>
      </c>
      <c r="T199" s="38">
        <v>0.3390225</v>
      </c>
    </row>
    <row r="200" spans="1:20" ht="14.4" hidden="1" customHeight="1" outlineLevel="4" collapsed="1" x14ac:dyDescent="0.3">
      <c r="A200" s="25" t="s">
        <v>2</v>
      </c>
      <c r="B200" s="25" t="s">
        <v>2</v>
      </c>
      <c r="C200" s="40" t="s">
        <v>2</v>
      </c>
      <c r="D200" s="41" t="s">
        <v>2</v>
      </c>
      <c r="E200" s="41" t="s">
        <v>2</v>
      </c>
      <c r="F200" s="25" t="s">
        <v>2</v>
      </c>
      <c r="H200" s="42">
        <v>21400</v>
      </c>
      <c r="I200" s="42">
        <v>0</v>
      </c>
      <c r="J200" s="42">
        <v>21400</v>
      </c>
      <c r="K200" s="42">
        <v>6301.45</v>
      </c>
      <c r="L200" s="42">
        <v>0</v>
      </c>
      <c r="M200" s="42">
        <v>6301.45</v>
      </c>
      <c r="N200" s="43">
        <v>-15098.55</v>
      </c>
      <c r="O200" s="38">
        <v>0.29446028037383176</v>
      </c>
      <c r="P200" s="42">
        <v>36020.786667</v>
      </c>
      <c r="Q200" s="43">
        <v>-20336</v>
      </c>
      <c r="R200" s="42">
        <v>15684.786667</v>
      </c>
      <c r="S200" s="43">
        <v>-5715.2133329999997</v>
      </c>
      <c r="T200" s="38">
        <v>0.7329339564018692</v>
      </c>
    </row>
    <row r="201" spans="1:20" ht="14.4" hidden="1" customHeight="1" outlineLevel="4" collapsed="1" x14ac:dyDescent="0.3">
      <c r="A201" s="25" t="s">
        <v>2</v>
      </c>
      <c r="B201" s="25" t="s">
        <v>2</v>
      </c>
      <c r="C201" s="40" t="s">
        <v>2</v>
      </c>
      <c r="D201" s="41" t="s">
        <v>2</v>
      </c>
      <c r="E201" s="41" t="s">
        <v>2</v>
      </c>
      <c r="F201" s="25" t="s">
        <v>2</v>
      </c>
      <c r="H201" s="42">
        <v>1133059</v>
      </c>
      <c r="I201" s="42">
        <v>0</v>
      </c>
      <c r="J201" s="42">
        <v>1133059</v>
      </c>
      <c r="K201" s="42">
        <v>570644.62</v>
      </c>
      <c r="L201" s="42">
        <v>0</v>
      </c>
      <c r="M201" s="42">
        <v>570644.62</v>
      </c>
      <c r="N201" s="43">
        <v>-562414.38</v>
      </c>
      <c r="O201" s="38">
        <v>0.50363186736083465</v>
      </c>
      <c r="P201" s="42">
        <v>1191102.1733329999</v>
      </c>
      <c r="Q201" s="43">
        <v>-71318</v>
      </c>
      <c r="R201" s="42">
        <v>1119784.1733329999</v>
      </c>
      <c r="S201" s="43">
        <v>-13274.826666999999</v>
      </c>
      <c r="T201" s="38">
        <v>0.98828408170536575</v>
      </c>
    </row>
    <row r="202" spans="1:20" ht="14.4" hidden="1" customHeight="1" outlineLevel="4" collapsed="1" x14ac:dyDescent="0.3">
      <c r="A202" s="25" t="s">
        <v>2</v>
      </c>
      <c r="B202" s="25" t="s">
        <v>2</v>
      </c>
      <c r="C202" s="40" t="s">
        <v>2</v>
      </c>
      <c r="D202" s="41" t="s">
        <v>2</v>
      </c>
      <c r="E202" s="41" t="s">
        <v>2</v>
      </c>
      <c r="F202" s="25" t="s">
        <v>2</v>
      </c>
      <c r="H202" s="42">
        <v>251731</v>
      </c>
      <c r="I202" s="42">
        <v>0</v>
      </c>
      <c r="J202" s="42">
        <v>251731</v>
      </c>
      <c r="K202" s="42">
        <v>86258.48</v>
      </c>
      <c r="L202" s="42">
        <v>0</v>
      </c>
      <c r="M202" s="42">
        <v>86258.48</v>
      </c>
      <c r="N202" s="43">
        <v>-165472.51999999999</v>
      </c>
      <c r="O202" s="38">
        <v>0.34266133293078721</v>
      </c>
      <c r="P202" s="42">
        <v>228225.84</v>
      </c>
      <c r="Q202" s="42">
        <v>23505</v>
      </c>
      <c r="R202" s="42">
        <v>251730.84</v>
      </c>
      <c r="S202" s="43">
        <v>-0.16</v>
      </c>
      <c r="T202" s="38">
        <v>0.99999936440088821</v>
      </c>
    </row>
    <row r="203" spans="1:20" ht="14.4" hidden="1" customHeight="1" outlineLevel="4" collapsed="1" x14ac:dyDescent="0.3">
      <c r="A203" s="25" t="s">
        <v>2</v>
      </c>
      <c r="B203" s="25" t="s">
        <v>2</v>
      </c>
      <c r="C203" s="40" t="s">
        <v>2</v>
      </c>
      <c r="D203" s="41" t="s">
        <v>2</v>
      </c>
      <c r="E203" s="41" t="s">
        <v>2</v>
      </c>
      <c r="F203" s="25" t="s">
        <v>2</v>
      </c>
      <c r="H203" s="42">
        <v>1616183</v>
      </c>
      <c r="I203" s="42">
        <v>0</v>
      </c>
      <c r="J203" s="42">
        <v>1616183</v>
      </c>
      <c r="K203" s="42">
        <v>681678.26</v>
      </c>
      <c r="L203" s="42">
        <v>0</v>
      </c>
      <c r="M203" s="42">
        <v>681678.26</v>
      </c>
      <c r="N203" s="43">
        <v>-934504.74</v>
      </c>
      <c r="O203" s="38">
        <v>0.42178284266076305</v>
      </c>
      <c r="P203" s="42">
        <v>1686422.023334</v>
      </c>
      <c r="Q203" s="43">
        <v>-152660</v>
      </c>
      <c r="R203" s="42">
        <v>1533762.023334</v>
      </c>
      <c r="S203" s="43">
        <v>-82420.976666000002</v>
      </c>
      <c r="T203" s="38">
        <v>0.94900269544599836</v>
      </c>
    </row>
    <row r="204" spans="1:20" ht="14.4" hidden="1" customHeight="1" outlineLevel="4" collapsed="1" x14ac:dyDescent="0.3">
      <c r="A204" s="25" t="s">
        <v>2</v>
      </c>
      <c r="B204" s="25" t="s">
        <v>2</v>
      </c>
      <c r="C204" s="40" t="s">
        <v>2</v>
      </c>
      <c r="D204" s="41" t="s">
        <v>2</v>
      </c>
      <c r="E204" s="41" t="s">
        <v>2</v>
      </c>
      <c r="F204" s="25" t="s">
        <v>2</v>
      </c>
      <c r="H204" s="42">
        <v>214406</v>
      </c>
      <c r="I204" s="42">
        <v>0</v>
      </c>
      <c r="J204" s="42">
        <v>214406</v>
      </c>
      <c r="K204" s="42">
        <v>36572.959999999999</v>
      </c>
      <c r="L204" s="42">
        <v>0</v>
      </c>
      <c r="M204" s="42">
        <v>36572.959999999999</v>
      </c>
      <c r="N204" s="43">
        <v>-177833.04</v>
      </c>
      <c r="O204" s="38">
        <v>0.17057806218109567</v>
      </c>
      <c r="P204" s="42">
        <v>115869.436667</v>
      </c>
      <c r="Q204" s="42">
        <v>41583</v>
      </c>
      <c r="R204" s="42">
        <v>157452.436667</v>
      </c>
      <c r="S204" s="43">
        <v>-56953.563332999998</v>
      </c>
      <c r="T204" s="38">
        <v>0.73436581376920418</v>
      </c>
    </row>
    <row r="205" spans="1:20" ht="14.4" hidden="1" customHeight="1" outlineLevel="4" collapsed="1" x14ac:dyDescent="0.3">
      <c r="A205" s="25" t="s">
        <v>2</v>
      </c>
      <c r="B205" s="25" t="s">
        <v>2</v>
      </c>
      <c r="C205" s="40" t="s">
        <v>2</v>
      </c>
      <c r="D205" s="41" t="s">
        <v>2</v>
      </c>
      <c r="E205" s="41" t="s">
        <v>2</v>
      </c>
      <c r="F205" s="25" t="s">
        <v>2</v>
      </c>
      <c r="H205" s="42">
        <v>0</v>
      </c>
      <c r="I205" s="42">
        <v>0</v>
      </c>
      <c r="J205" s="42">
        <v>0</v>
      </c>
      <c r="K205" s="42">
        <v>22.62</v>
      </c>
      <c r="L205" s="42">
        <v>0</v>
      </c>
      <c r="M205" s="42">
        <v>22.62</v>
      </c>
      <c r="N205" s="42">
        <v>22.62</v>
      </c>
      <c r="O205" s="38">
        <v>1</v>
      </c>
      <c r="P205" s="42">
        <v>158.689999</v>
      </c>
      <c r="Q205" s="43">
        <v>-159</v>
      </c>
      <c r="R205" s="43">
        <v>-0.31000100000000003</v>
      </c>
      <c r="S205" s="43">
        <v>-0.31000100000000003</v>
      </c>
      <c r="T205" s="38">
        <v>1</v>
      </c>
    </row>
    <row r="206" spans="1:20" ht="14.4" hidden="1" customHeight="1" outlineLevel="4" collapsed="1" x14ac:dyDescent="0.3">
      <c r="A206" s="25" t="s">
        <v>2</v>
      </c>
      <c r="B206" s="25" t="s">
        <v>2</v>
      </c>
      <c r="C206" s="40" t="s">
        <v>2</v>
      </c>
      <c r="D206" s="41" t="s">
        <v>2</v>
      </c>
      <c r="E206" s="41" t="s">
        <v>2</v>
      </c>
      <c r="F206" s="25" t="s">
        <v>2</v>
      </c>
      <c r="H206" s="42">
        <v>8550</v>
      </c>
      <c r="I206" s="42">
        <v>0</v>
      </c>
      <c r="J206" s="42">
        <v>8550</v>
      </c>
      <c r="K206" s="42">
        <v>4521.6400000000003</v>
      </c>
      <c r="L206" s="42">
        <v>0</v>
      </c>
      <c r="M206" s="42">
        <v>4521.6400000000003</v>
      </c>
      <c r="N206" s="43">
        <v>-4028.36</v>
      </c>
      <c r="O206" s="38">
        <v>0.52884678362573101</v>
      </c>
      <c r="P206" s="42">
        <v>7620.4933330000003</v>
      </c>
      <c r="Q206" s="42">
        <v>930</v>
      </c>
      <c r="R206" s="42">
        <v>8550.4933330000003</v>
      </c>
      <c r="S206" s="42">
        <v>0.49333300000000002</v>
      </c>
      <c r="T206" s="38">
        <v>1.0000576997660819</v>
      </c>
    </row>
    <row r="207" spans="1:20" ht="14.4" hidden="1" customHeight="1" outlineLevel="4" collapsed="1" x14ac:dyDescent="0.3">
      <c r="A207" s="25" t="s">
        <v>2</v>
      </c>
      <c r="B207" s="25" t="s">
        <v>2</v>
      </c>
      <c r="C207" s="40" t="s">
        <v>2</v>
      </c>
      <c r="D207" s="41" t="s">
        <v>2</v>
      </c>
      <c r="E207" s="41" t="s">
        <v>2</v>
      </c>
      <c r="F207" s="25" t="s">
        <v>2</v>
      </c>
      <c r="H207" s="42">
        <v>0</v>
      </c>
      <c r="I207" s="42">
        <v>0</v>
      </c>
      <c r="J207" s="42">
        <v>0</v>
      </c>
      <c r="K207" s="42">
        <v>19103.349999999999</v>
      </c>
      <c r="L207" s="42">
        <v>0</v>
      </c>
      <c r="M207" s="42">
        <v>19103.349999999999</v>
      </c>
      <c r="N207" s="42">
        <v>19103.349999999999</v>
      </c>
      <c r="O207" s="38">
        <v>1</v>
      </c>
      <c r="P207" s="42">
        <v>50083.576666000001</v>
      </c>
      <c r="Q207" s="43">
        <v>-30084</v>
      </c>
      <c r="R207" s="42">
        <v>19999.576666000001</v>
      </c>
      <c r="S207" s="42">
        <v>19999.576666000001</v>
      </c>
      <c r="T207" s="38">
        <v>1</v>
      </c>
    </row>
    <row r="208" spans="1:20" ht="14.4" hidden="1" customHeight="1" outlineLevel="4" collapsed="1" x14ac:dyDescent="0.3">
      <c r="A208" s="25" t="s">
        <v>2</v>
      </c>
      <c r="B208" s="25" t="s">
        <v>2</v>
      </c>
      <c r="C208" s="40" t="s">
        <v>2</v>
      </c>
      <c r="D208" s="41" t="s">
        <v>2</v>
      </c>
      <c r="E208" s="41" t="s">
        <v>2</v>
      </c>
      <c r="F208" s="25" t="s">
        <v>2</v>
      </c>
      <c r="H208" s="42">
        <v>0</v>
      </c>
      <c r="I208" s="42">
        <v>0</v>
      </c>
      <c r="J208" s="42">
        <v>0</v>
      </c>
      <c r="K208" s="42">
        <v>13812.76</v>
      </c>
      <c r="L208" s="42">
        <v>0</v>
      </c>
      <c r="M208" s="42">
        <v>13812.76</v>
      </c>
      <c r="N208" s="42">
        <v>13812.76</v>
      </c>
      <c r="O208" s="38">
        <v>1</v>
      </c>
      <c r="P208" s="42">
        <v>13812.76</v>
      </c>
      <c r="Q208" s="42">
        <v>0</v>
      </c>
      <c r="R208" s="42">
        <v>13812.76</v>
      </c>
      <c r="S208" s="42">
        <v>13812.76</v>
      </c>
      <c r="T208" s="38">
        <v>1</v>
      </c>
    </row>
    <row r="209" spans="1:20" ht="14.4" hidden="1" customHeight="1" outlineLevel="4" collapsed="1" x14ac:dyDescent="0.3">
      <c r="A209" s="25" t="s">
        <v>2</v>
      </c>
      <c r="B209" s="25" t="s">
        <v>2</v>
      </c>
      <c r="C209" s="40" t="s">
        <v>2</v>
      </c>
      <c r="D209" s="41" t="s">
        <v>2</v>
      </c>
      <c r="E209" s="41" t="s">
        <v>2</v>
      </c>
      <c r="F209" s="25" t="s">
        <v>2</v>
      </c>
      <c r="H209" s="42">
        <v>15000</v>
      </c>
      <c r="I209" s="42">
        <v>0</v>
      </c>
      <c r="J209" s="42">
        <v>15000</v>
      </c>
      <c r="K209" s="42">
        <v>5460.72</v>
      </c>
      <c r="L209" s="42">
        <v>0</v>
      </c>
      <c r="M209" s="42">
        <v>5460.72</v>
      </c>
      <c r="N209" s="43">
        <v>-9539.2800000000007</v>
      </c>
      <c r="O209" s="38">
        <v>0.36404799999999998</v>
      </c>
      <c r="P209" s="42">
        <v>20840.696667</v>
      </c>
      <c r="Q209" s="42">
        <v>0</v>
      </c>
      <c r="R209" s="42">
        <v>20840.696667</v>
      </c>
      <c r="S209" s="42">
        <v>5840.6966670000002</v>
      </c>
      <c r="T209" s="38">
        <v>1.3893797778000001</v>
      </c>
    </row>
    <row r="210" spans="1:20" ht="14.4" hidden="1" customHeight="1" outlineLevel="4" collapsed="1" x14ac:dyDescent="0.3">
      <c r="A210" s="25" t="s">
        <v>2</v>
      </c>
      <c r="B210" s="25" t="s">
        <v>2</v>
      </c>
      <c r="C210" s="40" t="s">
        <v>2</v>
      </c>
      <c r="D210" s="41" t="s">
        <v>2</v>
      </c>
      <c r="E210" s="41" t="s">
        <v>2</v>
      </c>
      <c r="F210" s="25" t="s">
        <v>2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38">
        <v>0</v>
      </c>
      <c r="P210" s="43">
        <v>-27.19</v>
      </c>
      <c r="Q210" s="42">
        <v>0</v>
      </c>
      <c r="R210" s="43">
        <v>-27.19</v>
      </c>
      <c r="S210" s="43">
        <v>-27.19</v>
      </c>
      <c r="T210" s="38">
        <v>1</v>
      </c>
    </row>
    <row r="211" spans="1:20" ht="14.4" hidden="1" customHeight="1" outlineLevel="4" collapsed="1" x14ac:dyDescent="0.3">
      <c r="A211" s="25" t="s">
        <v>2</v>
      </c>
      <c r="B211" s="25" t="s">
        <v>2</v>
      </c>
      <c r="C211" s="40" t="s">
        <v>2</v>
      </c>
      <c r="D211" s="41" t="s">
        <v>2</v>
      </c>
      <c r="E211" s="41" t="s">
        <v>2</v>
      </c>
      <c r="F211" s="25" t="s">
        <v>2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38">
        <v>0</v>
      </c>
      <c r="P211" s="43">
        <v>-4.8099999999999996</v>
      </c>
      <c r="Q211" s="42">
        <v>0</v>
      </c>
      <c r="R211" s="43">
        <v>-4.8099999999999996</v>
      </c>
      <c r="S211" s="43">
        <v>-4.8099999999999996</v>
      </c>
      <c r="T211" s="38">
        <v>1</v>
      </c>
    </row>
    <row r="212" spans="1:20" ht="14.4" hidden="1" customHeight="1" outlineLevel="4" collapsed="1" x14ac:dyDescent="0.3">
      <c r="A212" s="25" t="s">
        <v>2</v>
      </c>
      <c r="B212" s="25" t="s">
        <v>2</v>
      </c>
      <c r="C212" s="40" t="s">
        <v>2</v>
      </c>
      <c r="D212" s="41" t="s">
        <v>2</v>
      </c>
      <c r="E212" s="41" t="s">
        <v>2</v>
      </c>
      <c r="F212" s="25" t="s">
        <v>2</v>
      </c>
      <c r="H212" s="42">
        <v>9000</v>
      </c>
      <c r="I212" s="42">
        <v>0</v>
      </c>
      <c r="J212" s="42">
        <v>9000</v>
      </c>
      <c r="K212" s="42">
        <v>5070.95</v>
      </c>
      <c r="L212" s="42">
        <v>0</v>
      </c>
      <c r="M212" s="42">
        <v>5070.95</v>
      </c>
      <c r="N212" s="43">
        <v>-3929.05</v>
      </c>
      <c r="O212" s="38">
        <v>0.56343888888888893</v>
      </c>
      <c r="P212" s="42">
        <v>12221.803334</v>
      </c>
      <c r="Q212" s="42">
        <v>0</v>
      </c>
      <c r="R212" s="42">
        <v>12221.803334</v>
      </c>
      <c r="S212" s="42">
        <v>3221.8033340000002</v>
      </c>
      <c r="T212" s="38">
        <v>1.3579781482222222</v>
      </c>
    </row>
    <row r="213" spans="1:20" ht="14.4" hidden="1" customHeight="1" outlineLevel="4" collapsed="1" x14ac:dyDescent="0.3">
      <c r="A213" s="25" t="s">
        <v>2</v>
      </c>
      <c r="B213" s="25" t="s">
        <v>2</v>
      </c>
      <c r="C213" s="40" t="s">
        <v>2</v>
      </c>
      <c r="D213" s="41" t="s">
        <v>2</v>
      </c>
      <c r="E213" s="41" t="s">
        <v>2</v>
      </c>
      <c r="F213" s="25" t="s">
        <v>2</v>
      </c>
      <c r="H213" s="42">
        <v>0</v>
      </c>
      <c r="I213" s="42">
        <v>307</v>
      </c>
      <c r="J213" s="42">
        <v>307</v>
      </c>
      <c r="K213" s="42">
        <v>306.74</v>
      </c>
      <c r="L213" s="42">
        <v>0</v>
      </c>
      <c r="M213" s="42">
        <v>306.74</v>
      </c>
      <c r="N213" s="43">
        <v>-0.26</v>
      </c>
      <c r="O213" s="38">
        <v>0.99915309446254075</v>
      </c>
      <c r="P213" s="42">
        <v>1678.3166670000001</v>
      </c>
      <c r="Q213" s="42">
        <v>0</v>
      </c>
      <c r="R213" s="42">
        <v>1678.3166670000001</v>
      </c>
      <c r="S213" s="42">
        <v>1371.3166670000001</v>
      </c>
      <c r="T213" s="38">
        <v>5.4668295342019544</v>
      </c>
    </row>
    <row r="214" spans="1:20" ht="14.4" hidden="1" customHeight="1" outlineLevel="4" collapsed="1" x14ac:dyDescent="0.3">
      <c r="A214" s="25" t="s">
        <v>2</v>
      </c>
      <c r="B214" s="25" t="s">
        <v>2</v>
      </c>
      <c r="C214" s="40" t="s">
        <v>2</v>
      </c>
      <c r="D214" s="41" t="s">
        <v>2</v>
      </c>
      <c r="E214" s="41" t="s">
        <v>2</v>
      </c>
      <c r="F214" s="25" t="s">
        <v>2</v>
      </c>
      <c r="H214" s="42">
        <v>134000</v>
      </c>
      <c r="I214" s="42">
        <v>0</v>
      </c>
      <c r="J214" s="42">
        <v>134000</v>
      </c>
      <c r="K214" s="42">
        <v>96077.03</v>
      </c>
      <c r="L214" s="42">
        <v>0</v>
      </c>
      <c r="M214" s="42">
        <v>96077.03</v>
      </c>
      <c r="N214" s="43">
        <v>-37922.97</v>
      </c>
      <c r="O214" s="38">
        <v>0.71699276119402988</v>
      </c>
      <c r="P214" s="42">
        <v>125230.873333</v>
      </c>
      <c r="Q214" s="42">
        <v>0</v>
      </c>
      <c r="R214" s="42">
        <v>125230.873333</v>
      </c>
      <c r="S214" s="43">
        <v>-8769.1266670000005</v>
      </c>
      <c r="T214" s="38">
        <v>0.93455875621641793</v>
      </c>
    </row>
    <row r="215" spans="1:20" ht="14.4" hidden="1" customHeight="1" outlineLevel="4" collapsed="1" x14ac:dyDescent="0.3">
      <c r="A215" s="25" t="s">
        <v>2</v>
      </c>
      <c r="B215" s="25" t="s">
        <v>2</v>
      </c>
      <c r="C215" s="40" t="s">
        <v>2</v>
      </c>
      <c r="D215" s="41" t="s">
        <v>2</v>
      </c>
      <c r="E215" s="41" t="s">
        <v>2</v>
      </c>
      <c r="F215" s="25" t="s">
        <v>2</v>
      </c>
      <c r="H215" s="42">
        <v>66000</v>
      </c>
      <c r="I215" s="42">
        <v>0</v>
      </c>
      <c r="J215" s="42">
        <v>66000</v>
      </c>
      <c r="K215" s="42">
        <v>42233.17</v>
      </c>
      <c r="L215" s="42">
        <v>0</v>
      </c>
      <c r="M215" s="42">
        <v>42233.17</v>
      </c>
      <c r="N215" s="43">
        <v>-23766.83</v>
      </c>
      <c r="O215" s="38">
        <v>0.63989651515151513</v>
      </c>
      <c r="P215" s="42">
        <v>108211.126666</v>
      </c>
      <c r="Q215" s="42">
        <v>0</v>
      </c>
      <c r="R215" s="42">
        <v>108211.126666</v>
      </c>
      <c r="S215" s="42">
        <v>42211.126665999996</v>
      </c>
      <c r="T215" s="38">
        <v>1.6395625252424242</v>
      </c>
    </row>
    <row r="216" spans="1:20" ht="14.4" hidden="1" customHeight="1" outlineLevel="4" collapsed="1" x14ac:dyDescent="0.3">
      <c r="A216" s="25" t="s">
        <v>2</v>
      </c>
      <c r="B216" s="25" t="s">
        <v>2</v>
      </c>
      <c r="C216" s="40" t="s">
        <v>2</v>
      </c>
      <c r="D216" s="41" t="s">
        <v>2</v>
      </c>
      <c r="E216" s="41" t="s">
        <v>2</v>
      </c>
      <c r="F216" s="25" t="s">
        <v>2</v>
      </c>
      <c r="H216" s="42">
        <v>78000</v>
      </c>
      <c r="I216" s="42">
        <v>14550</v>
      </c>
      <c r="J216" s="42">
        <v>92550</v>
      </c>
      <c r="K216" s="42">
        <v>92100</v>
      </c>
      <c r="L216" s="42">
        <v>0</v>
      </c>
      <c r="M216" s="42">
        <v>92100</v>
      </c>
      <c r="N216" s="43">
        <v>-450</v>
      </c>
      <c r="O216" s="38">
        <v>0.99513776337115067</v>
      </c>
      <c r="P216" s="42">
        <v>93250</v>
      </c>
      <c r="Q216" s="42">
        <v>0</v>
      </c>
      <c r="R216" s="42">
        <v>93250</v>
      </c>
      <c r="S216" s="42">
        <v>700</v>
      </c>
      <c r="T216" s="38">
        <v>1.0075634792004322</v>
      </c>
    </row>
    <row r="217" spans="1:20" ht="14.4" hidden="1" customHeight="1" outlineLevel="4" collapsed="1" x14ac:dyDescent="0.3">
      <c r="A217" s="25" t="s">
        <v>2</v>
      </c>
      <c r="B217" s="25" t="s">
        <v>2</v>
      </c>
      <c r="C217" s="40" t="s">
        <v>2</v>
      </c>
      <c r="D217" s="41" t="s">
        <v>2</v>
      </c>
      <c r="E217" s="41" t="s">
        <v>2</v>
      </c>
      <c r="F217" s="25" t="s">
        <v>2</v>
      </c>
      <c r="H217" s="42">
        <v>48000</v>
      </c>
      <c r="I217" s="42">
        <v>0</v>
      </c>
      <c r="J217" s="42">
        <v>48000</v>
      </c>
      <c r="K217" s="42">
        <v>21775</v>
      </c>
      <c r="L217" s="42">
        <v>0</v>
      </c>
      <c r="M217" s="42">
        <v>21775</v>
      </c>
      <c r="N217" s="43">
        <v>-26225</v>
      </c>
      <c r="O217" s="38">
        <v>0.45364583333333336</v>
      </c>
      <c r="P217" s="42">
        <v>57474.333334000003</v>
      </c>
      <c r="Q217" s="43">
        <v>-6000</v>
      </c>
      <c r="R217" s="42">
        <v>51474.333334000003</v>
      </c>
      <c r="S217" s="42">
        <v>3474.3333339999999</v>
      </c>
      <c r="T217" s="38">
        <v>1.0723819444583333</v>
      </c>
    </row>
    <row r="218" spans="1:20" ht="14.4" hidden="1" customHeight="1" outlineLevel="4" collapsed="1" x14ac:dyDescent="0.3">
      <c r="A218" s="25" t="s">
        <v>2</v>
      </c>
      <c r="B218" s="25" t="s">
        <v>2</v>
      </c>
      <c r="C218" s="40" t="s">
        <v>2</v>
      </c>
      <c r="D218" s="41" t="s">
        <v>2</v>
      </c>
      <c r="E218" s="41" t="s">
        <v>2</v>
      </c>
      <c r="F218" s="25" t="s">
        <v>2</v>
      </c>
      <c r="H218" s="42">
        <v>70000</v>
      </c>
      <c r="I218" s="42">
        <v>0</v>
      </c>
      <c r="J218" s="42">
        <v>70000</v>
      </c>
      <c r="K218" s="42">
        <v>37699</v>
      </c>
      <c r="L218" s="42">
        <v>0</v>
      </c>
      <c r="M218" s="42">
        <v>37699</v>
      </c>
      <c r="N218" s="43">
        <v>-32301</v>
      </c>
      <c r="O218" s="38">
        <v>0.53855714285714285</v>
      </c>
      <c r="P218" s="42">
        <v>65749.833333000002</v>
      </c>
      <c r="Q218" s="42">
        <v>0</v>
      </c>
      <c r="R218" s="42">
        <v>65749.833333000002</v>
      </c>
      <c r="S218" s="43">
        <v>-4250.1666670000004</v>
      </c>
      <c r="T218" s="38">
        <v>0.93928333332857139</v>
      </c>
    </row>
    <row r="219" spans="1:20" ht="14.4" hidden="1" customHeight="1" outlineLevel="4" collapsed="1" x14ac:dyDescent="0.3">
      <c r="A219" s="25" t="s">
        <v>2</v>
      </c>
      <c r="B219" s="25" t="s">
        <v>2</v>
      </c>
      <c r="C219" s="40" t="s">
        <v>2</v>
      </c>
      <c r="D219" s="41" t="s">
        <v>2</v>
      </c>
      <c r="E219" s="41" t="s">
        <v>2</v>
      </c>
      <c r="F219" s="25" t="s">
        <v>2</v>
      </c>
      <c r="H219" s="42">
        <v>0</v>
      </c>
      <c r="I219" s="42">
        <v>3330</v>
      </c>
      <c r="J219" s="42">
        <v>3330</v>
      </c>
      <c r="K219" s="42">
        <v>3145</v>
      </c>
      <c r="L219" s="42">
        <v>0</v>
      </c>
      <c r="M219" s="42">
        <v>3145</v>
      </c>
      <c r="N219" s="43">
        <v>-185</v>
      </c>
      <c r="O219" s="38">
        <v>0.94444444444444442</v>
      </c>
      <c r="P219" s="42">
        <v>3258.3333339999999</v>
      </c>
      <c r="Q219" s="42">
        <v>0</v>
      </c>
      <c r="R219" s="42">
        <v>3258.3333339999999</v>
      </c>
      <c r="S219" s="43">
        <v>-71.666666000000006</v>
      </c>
      <c r="T219" s="38">
        <v>0.97847847867867865</v>
      </c>
    </row>
    <row r="220" spans="1:20" ht="14.4" hidden="1" customHeight="1" outlineLevel="4" collapsed="1" x14ac:dyDescent="0.3">
      <c r="A220" s="25" t="s">
        <v>2</v>
      </c>
      <c r="B220" s="25" t="s">
        <v>2</v>
      </c>
      <c r="C220" s="40" t="s">
        <v>2</v>
      </c>
      <c r="D220" s="41" t="s">
        <v>2</v>
      </c>
      <c r="E220" s="41" t="s">
        <v>2</v>
      </c>
      <c r="F220" s="25" t="s">
        <v>2</v>
      </c>
      <c r="H220" s="42">
        <v>0</v>
      </c>
      <c r="I220" s="42">
        <v>672</v>
      </c>
      <c r="J220" s="42">
        <v>672</v>
      </c>
      <c r="K220" s="42">
        <v>672</v>
      </c>
      <c r="L220" s="42">
        <v>0</v>
      </c>
      <c r="M220" s="42">
        <v>672</v>
      </c>
      <c r="N220" s="42">
        <v>0</v>
      </c>
      <c r="O220" s="38">
        <v>1</v>
      </c>
      <c r="P220" s="42">
        <v>728</v>
      </c>
      <c r="Q220" s="42">
        <v>0</v>
      </c>
      <c r="R220" s="42">
        <v>728</v>
      </c>
      <c r="S220" s="42">
        <v>56</v>
      </c>
      <c r="T220" s="38">
        <v>1.0833333333333333</v>
      </c>
    </row>
    <row r="221" spans="1:20" ht="14.4" hidden="1" customHeight="1" outlineLevel="4" collapsed="1" x14ac:dyDescent="0.3">
      <c r="A221" s="25" t="s">
        <v>2</v>
      </c>
      <c r="B221" s="25" t="s">
        <v>2</v>
      </c>
      <c r="C221" s="40" t="s">
        <v>2</v>
      </c>
      <c r="D221" s="41" t="s">
        <v>2</v>
      </c>
      <c r="E221" s="41" t="s">
        <v>2</v>
      </c>
      <c r="F221" s="25" t="s">
        <v>2</v>
      </c>
      <c r="H221" s="42">
        <v>0</v>
      </c>
      <c r="I221" s="42">
        <v>20860</v>
      </c>
      <c r="J221" s="42">
        <v>20860</v>
      </c>
      <c r="K221" s="42">
        <v>20860</v>
      </c>
      <c r="L221" s="42">
        <v>0</v>
      </c>
      <c r="M221" s="42">
        <v>20860</v>
      </c>
      <c r="N221" s="42">
        <v>0</v>
      </c>
      <c r="O221" s="38">
        <v>1</v>
      </c>
      <c r="P221" s="42">
        <v>14815</v>
      </c>
      <c r="Q221" s="42">
        <v>0</v>
      </c>
      <c r="R221" s="42">
        <v>14815</v>
      </c>
      <c r="S221" s="43">
        <v>-6045</v>
      </c>
      <c r="T221" s="38">
        <v>0.71021093000958768</v>
      </c>
    </row>
    <row r="222" spans="1:20" ht="14.4" hidden="1" customHeight="1" outlineLevel="4" collapsed="1" x14ac:dyDescent="0.3">
      <c r="A222" s="25" t="s">
        <v>2</v>
      </c>
      <c r="B222" s="25" t="s">
        <v>2</v>
      </c>
      <c r="C222" s="40" t="s">
        <v>2</v>
      </c>
      <c r="D222" s="41" t="s">
        <v>2</v>
      </c>
      <c r="E222" s="41" t="s">
        <v>2</v>
      </c>
      <c r="F222" s="25" t="s">
        <v>2</v>
      </c>
      <c r="H222" s="42">
        <v>3000</v>
      </c>
      <c r="I222" s="42">
        <v>0</v>
      </c>
      <c r="J222" s="42">
        <v>3000</v>
      </c>
      <c r="K222" s="42">
        <v>1899</v>
      </c>
      <c r="L222" s="42">
        <v>0</v>
      </c>
      <c r="M222" s="42">
        <v>1899</v>
      </c>
      <c r="N222" s="43">
        <v>-1101</v>
      </c>
      <c r="O222" s="38">
        <v>0.63300000000000001</v>
      </c>
      <c r="P222" s="42">
        <v>4666.1666670000004</v>
      </c>
      <c r="Q222" s="42">
        <v>0</v>
      </c>
      <c r="R222" s="42">
        <v>4666.1666670000004</v>
      </c>
      <c r="S222" s="42">
        <v>1666.166667</v>
      </c>
      <c r="T222" s="38">
        <v>1.5553888890000001</v>
      </c>
    </row>
    <row r="223" spans="1:20" ht="14.4" hidden="1" customHeight="1" outlineLevel="4" collapsed="1" x14ac:dyDescent="0.3">
      <c r="A223" s="25" t="s">
        <v>2</v>
      </c>
      <c r="B223" s="25" t="s">
        <v>2</v>
      </c>
      <c r="C223" s="40" t="s">
        <v>2</v>
      </c>
      <c r="D223" s="41" t="s">
        <v>2</v>
      </c>
      <c r="E223" s="41" t="s">
        <v>2</v>
      </c>
      <c r="F223" s="25" t="s">
        <v>2</v>
      </c>
      <c r="H223" s="42">
        <v>10000</v>
      </c>
      <c r="I223" s="42">
        <v>0</v>
      </c>
      <c r="J223" s="42">
        <v>10000</v>
      </c>
      <c r="K223" s="42">
        <v>8300</v>
      </c>
      <c r="L223" s="42">
        <v>0</v>
      </c>
      <c r="M223" s="42">
        <v>8300</v>
      </c>
      <c r="N223" s="43">
        <v>-1700</v>
      </c>
      <c r="O223" s="38">
        <v>0.83</v>
      </c>
      <c r="P223" s="42">
        <v>8575</v>
      </c>
      <c r="Q223" s="42">
        <v>0</v>
      </c>
      <c r="R223" s="42">
        <v>8575</v>
      </c>
      <c r="S223" s="43">
        <v>-1425</v>
      </c>
      <c r="T223" s="38">
        <v>0.85750000000000004</v>
      </c>
    </row>
    <row r="224" spans="1:20" ht="14.4" hidden="1" customHeight="1" outlineLevel="4" collapsed="1" x14ac:dyDescent="0.3">
      <c r="A224" s="25" t="s">
        <v>2</v>
      </c>
      <c r="B224" s="25" t="s">
        <v>2</v>
      </c>
      <c r="C224" s="40" t="s">
        <v>2</v>
      </c>
      <c r="D224" s="41" t="s">
        <v>2</v>
      </c>
      <c r="E224" s="41" t="s">
        <v>2</v>
      </c>
      <c r="F224" s="25" t="s">
        <v>2</v>
      </c>
      <c r="H224" s="42">
        <v>0</v>
      </c>
      <c r="I224" s="42">
        <v>0</v>
      </c>
      <c r="J224" s="42">
        <v>0</v>
      </c>
      <c r="K224" s="42">
        <v>3956.73</v>
      </c>
      <c r="L224" s="42">
        <v>0</v>
      </c>
      <c r="M224" s="42">
        <v>3956.73</v>
      </c>
      <c r="N224" s="42">
        <v>3956.73</v>
      </c>
      <c r="O224" s="38">
        <v>1</v>
      </c>
      <c r="P224" s="42">
        <v>7840.8033329999998</v>
      </c>
      <c r="Q224" s="42">
        <v>0</v>
      </c>
      <c r="R224" s="42">
        <v>7840.8033329999998</v>
      </c>
      <c r="S224" s="42">
        <v>7840.8033329999998</v>
      </c>
      <c r="T224" s="38">
        <v>1</v>
      </c>
    </row>
    <row r="225" spans="1:20" ht="14.4" hidden="1" customHeight="1" outlineLevel="4" collapsed="1" x14ac:dyDescent="0.3">
      <c r="A225" s="25" t="s">
        <v>2</v>
      </c>
      <c r="B225" s="25" t="s">
        <v>2</v>
      </c>
      <c r="C225" s="40" t="s">
        <v>2</v>
      </c>
      <c r="D225" s="41" t="s">
        <v>2</v>
      </c>
      <c r="E225" s="41" t="s">
        <v>2</v>
      </c>
      <c r="F225" s="25" t="s">
        <v>2</v>
      </c>
      <c r="H225" s="42">
        <v>25000</v>
      </c>
      <c r="I225" s="42">
        <v>0</v>
      </c>
      <c r="J225" s="42">
        <v>25000</v>
      </c>
      <c r="K225" s="42">
        <v>15825</v>
      </c>
      <c r="L225" s="42">
        <v>0</v>
      </c>
      <c r="M225" s="42">
        <v>15825</v>
      </c>
      <c r="N225" s="43">
        <v>-9175</v>
      </c>
      <c r="O225" s="38">
        <v>0.63300000000000001</v>
      </c>
      <c r="P225" s="42">
        <v>17940</v>
      </c>
      <c r="Q225" s="42">
        <v>0</v>
      </c>
      <c r="R225" s="42">
        <v>17940</v>
      </c>
      <c r="S225" s="43">
        <v>-7060</v>
      </c>
      <c r="T225" s="38">
        <v>0.71760000000000002</v>
      </c>
    </row>
    <row r="226" spans="1:20" ht="14.4" hidden="1" customHeight="1" outlineLevel="4" collapsed="1" x14ac:dyDescent="0.3">
      <c r="A226" s="25" t="s">
        <v>2</v>
      </c>
      <c r="B226" s="25" t="s">
        <v>2</v>
      </c>
      <c r="C226" s="40" t="s">
        <v>2</v>
      </c>
      <c r="D226" s="41" t="s">
        <v>2</v>
      </c>
      <c r="E226" s="41" t="s">
        <v>2</v>
      </c>
      <c r="F226" s="25" t="s">
        <v>2</v>
      </c>
      <c r="H226" s="42">
        <v>0</v>
      </c>
      <c r="I226" s="42">
        <v>690</v>
      </c>
      <c r="J226" s="42">
        <v>690</v>
      </c>
      <c r="K226" s="42">
        <v>690</v>
      </c>
      <c r="L226" s="42">
        <v>0</v>
      </c>
      <c r="M226" s="42">
        <v>690</v>
      </c>
      <c r="N226" s="42">
        <v>0</v>
      </c>
      <c r="O226" s="38">
        <v>1</v>
      </c>
      <c r="P226" s="42">
        <v>690</v>
      </c>
      <c r="Q226" s="42">
        <v>0</v>
      </c>
      <c r="R226" s="42">
        <v>690</v>
      </c>
      <c r="S226" s="42">
        <v>0</v>
      </c>
      <c r="T226" s="38">
        <v>1</v>
      </c>
    </row>
    <row r="227" spans="1:20" ht="14.4" hidden="1" customHeight="1" outlineLevel="4" collapsed="1" x14ac:dyDescent="0.3">
      <c r="A227" s="25" t="s">
        <v>2</v>
      </c>
      <c r="B227" s="25" t="s">
        <v>2</v>
      </c>
      <c r="C227" s="40" t="s">
        <v>2</v>
      </c>
      <c r="D227" s="41" t="s">
        <v>2</v>
      </c>
      <c r="E227" s="41" t="s">
        <v>2</v>
      </c>
      <c r="F227" s="25" t="s">
        <v>2</v>
      </c>
      <c r="H227" s="42">
        <v>0</v>
      </c>
      <c r="I227" s="42">
        <v>2940</v>
      </c>
      <c r="J227" s="42">
        <v>2940</v>
      </c>
      <c r="K227" s="42">
        <v>2940</v>
      </c>
      <c r="L227" s="42">
        <v>0</v>
      </c>
      <c r="M227" s="42">
        <v>2940</v>
      </c>
      <c r="N227" s="42">
        <v>0</v>
      </c>
      <c r="O227" s="38">
        <v>1</v>
      </c>
      <c r="P227" s="42">
        <v>3406.666667</v>
      </c>
      <c r="Q227" s="42">
        <v>0</v>
      </c>
      <c r="R227" s="42">
        <v>3406.666667</v>
      </c>
      <c r="S227" s="42">
        <v>466.66666700000002</v>
      </c>
      <c r="T227" s="38">
        <v>1.1587301588435375</v>
      </c>
    </row>
    <row r="228" spans="1:20" ht="14.4" hidden="1" customHeight="1" outlineLevel="4" collapsed="1" x14ac:dyDescent="0.3">
      <c r="A228" s="25" t="s">
        <v>2</v>
      </c>
      <c r="B228" s="25" t="s">
        <v>2</v>
      </c>
      <c r="C228" s="40" t="s">
        <v>2</v>
      </c>
      <c r="D228" s="41" t="s">
        <v>2</v>
      </c>
      <c r="E228" s="41" t="s">
        <v>2</v>
      </c>
      <c r="F228" s="25" t="s">
        <v>2</v>
      </c>
      <c r="H228" s="42">
        <v>5000</v>
      </c>
      <c r="I228" s="42">
        <v>0</v>
      </c>
      <c r="J228" s="42">
        <v>5000</v>
      </c>
      <c r="K228" s="42">
        <v>1625</v>
      </c>
      <c r="L228" s="42">
        <v>0</v>
      </c>
      <c r="M228" s="42">
        <v>1625</v>
      </c>
      <c r="N228" s="43">
        <v>-3375</v>
      </c>
      <c r="O228" s="38">
        <v>0.32500000000000001</v>
      </c>
      <c r="P228" s="42">
        <v>3100.6666660000001</v>
      </c>
      <c r="Q228" s="42">
        <v>0</v>
      </c>
      <c r="R228" s="42">
        <v>3100.6666660000001</v>
      </c>
      <c r="S228" s="43">
        <v>-1899.3333339999999</v>
      </c>
      <c r="T228" s="38">
        <v>0.62013333319999997</v>
      </c>
    </row>
    <row r="229" spans="1:20" ht="14.4" hidden="1" customHeight="1" outlineLevel="4" collapsed="1" x14ac:dyDescent="0.3">
      <c r="A229" s="25" t="s">
        <v>2</v>
      </c>
      <c r="B229" s="25" t="s">
        <v>2</v>
      </c>
      <c r="C229" s="40" t="s">
        <v>2</v>
      </c>
      <c r="D229" s="41" t="s">
        <v>2</v>
      </c>
      <c r="E229" s="41" t="s">
        <v>2</v>
      </c>
      <c r="F229" s="25" t="s">
        <v>2</v>
      </c>
      <c r="H229" s="42">
        <v>8000</v>
      </c>
      <c r="I229" s="42">
        <v>0</v>
      </c>
      <c r="J229" s="42">
        <v>8000</v>
      </c>
      <c r="K229" s="42">
        <v>7125.4</v>
      </c>
      <c r="L229" s="42">
        <v>0</v>
      </c>
      <c r="M229" s="42">
        <v>7125.4</v>
      </c>
      <c r="N229" s="43">
        <v>-874.6</v>
      </c>
      <c r="O229" s="38">
        <v>0.89067499999999999</v>
      </c>
      <c r="P229" s="42">
        <v>7178.92</v>
      </c>
      <c r="Q229" s="42">
        <v>0</v>
      </c>
      <c r="R229" s="42">
        <v>7178.92</v>
      </c>
      <c r="S229" s="43">
        <v>-821.08</v>
      </c>
      <c r="T229" s="38">
        <v>0.89736499999999997</v>
      </c>
    </row>
    <row r="230" spans="1:20" ht="14.4" hidden="1" customHeight="1" outlineLevel="4" collapsed="1" x14ac:dyDescent="0.3">
      <c r="A230" s="25" t="s">
        <v>2</v>
      </c>
      <c r="B230" s="25" t="s">
        <v>2</v>
      </c>
      <c r="C230" s="40" t="s">
        <v>2</v>
      </c>
      <c r="D230" s="41" t="s">
        <v>2</v>
      </c>
      <c r="E230" s="41" t="s">
        <v>2</v>
      </c>
      <c r="F230" s="25" t="s">
        <v>2</v>
      </c>
      <c r="H230" s="42">
        <v>0</v>
      </c>
      <c r="I230" s="42">
        <v>0</v>
      </c>
      <c r="J230" s="42">
        <v>0</v>
      </c>
      <c r="K230" s="42">
        <v>42135</v>
      </c>
      <c r="L230" s="42">
        <v>0</v>
      </c>
      <c r="M230" s="42">
        <v>42135</v>
      </c>
      <c r="N230" s="42">
        <v>42135</v>
      </c>
      <c r="O230" s="38">
        <v>1</v>
      </c>
      <c r="P230" s="42">
        <v>59510</v>
      </c>
      <c r="Q230" s="42">
        <v>29000</v>
      </c>
      <c r="R230" s="42">
        <v>88510</v>
      </c>
      <c r="S230" s="42">
        <v>88510</v>
      </c>
      <c r="T230" s="38">
        <v>1</v>
      </c>
    </row>
    <row r="231" spans="1:20" ht="14.4" hidden="1" customHeight="1" outlineLevel="4" collapsed="1" x14ac:dyDescent="0.3">
      <c r="A231" s="25" t="s">
        <v>2</v>
      </c>
      <c r="B231" s="25" t="s">
        <v>2</v>
      </c>
      <c r="C231" s="40" t="s">
        <v>2</v>
      </c>
      <c r="D231" s="41" t="s">
        <v>2</v>
      </c>
      <c r="E231" s="41" t="s">
        <v>2</v>
      </c>
      <c r="F231" s="25" t="s">
        <v>2</v>
      </c>
      <c r="H231" s="42">
        <v>447000</v>
      </c>
      <c r="I231" s="42">
        <v>13680</v>
      </c>
      <c r="J231" s="42">
        <v>460680</v>
      </c>
      <c r="K231" s="42">
        <v>457104.75</v>
      </c>
      <c r="L231" s="42">
        <v>0</v>
      </c>
      <c r="M231" s="42">
        <v>457104.75</v>
      </c>
      <c r="N231" s="43">
        <v>-3575.25</v>
      </c>
      <c r="O231" s="38">
        <v>0.99223918989320137</v>
      </c>
      <c r="P231" s="42">
        <v>472526.186667</v>
      </c>
      <c r="Q231" s="42">
        <v>0</v>
      </c>
      <c r="R231" s="42">
        <v>472526.186667</v>
      </c>
      <c r="S231" s="42">
        <v>11846.186667</v>
      </c>
      <c r="T231" s="38">
        <v>1.0257145668728835</v>
      </c>
    </row>
    <row r="232" spans="1:20" ht="14.4" hidden="1" customHeight="1" outlineLevel="4" collapsed="1" x14ac:dyDescent="0.3">
      <c r="A232" s="25" t="s">
        <v>2</v>
      </c>
      <c r="B232" s="25" t="s">
        <v>2</v>
      </c>
      <c r="C232" s="40" t="s">
        <v>2</v>
      </c>
      <c r="D232" s="41" t="s">
        <v>2</v>
      </c>
      <c r="E232" s="41" t="s">
        <v>2</v>
      </c>
      <c r="F232" s="25" t="s">
        <v>2</v>
      </c>
      <c r="H232" s="42">
        <v>894000</v>
      </c>
      <c r="I232" s="42">
        <v>27362</v>
      </c>
      <c r="J232" s="42">
        <v>921362</v>
      </c>
      <c r="K232" s="42">
        <v>914209.07</v>
      </c>
      <c r="L232" s="42">
        <v>0</v>
      </c>
      <c r="M232" s="42">
        <v>914209.07</v>
      </c>
      <c r="N232" s="43">
        <v>-7152.93</v>
      </c>
      <c r="O232" s="38">
        <v>0.99223656933973836</v>
      </c>
      <c r="P232" s="42">
        <v>945051.46666599996</v>
      </c>
      <c r="Q232" s="42">
        <v>0</v>
      </c>
      <c r="R232" s="42">
        <v>945051.46666599996</v>
      </c>
      <c r="S232" s="42">
        <v>23689.466666</v>
      </c>
      <c r="T232" s="38">
        <v>1.0257113563029514</v>
      </c>
    </row>
    <row r="233" spans="1:20" ht="14.4" hidden="1" customHeight="1" outlineLevel="4" collapsed="1" x14ac:dyDescent="0.3">
      <c r="A233" s="25" t="s">
        <v>2</v>
      </c>
      <c r="B233" s="25" t="s">
        <v>2</v>
      </c>
      <c r="C233" s="40" t="s">
        <v>2</v>
      </c>
      <c r="D233" s="41" t="s">
        <v>2</v>
      </c>
      <c r="E233" s="41" t="s">
        <v>2</v>
      </c>
      <c r="F233" s="25" t="s">
        <v>2</v>
      </c>
      <c r="H233" s="42">
        <v>447000</v>
      </c>
      <c r="I233" s="42">
        <v>13680</v>
      </c>
      <c r="J233" s="42">
        <v>460680</v>
      </c>
      <c r="K233" s="42">
        <v>457104.77</v>
      </c>
      <c r="L233" s="42">
        <v>0</v>
      </c>
      <c r="M233" s="42">
        <v>457104.77</v>
      </c>
      <c r="N233" s="43">
        <v>-3575.23</v>
      </c>
      <c r="O233" s="38">
        <v>0.99223923330728492</v>
      </c>
      <c r="P233" s="42">
        <v>472526.21333300002</v>
      </c>
      <c r="Q233" s="42">
        <v>0</v>
      </c>
      <c r="R233" s="42">
        <v>472526.21333300002</v>
      </c>
      <c r="S233" s="42">
        <v>11846.213333</v>
      </c>
      <c r="T233" s="38">
        <v>1.0257146247568811</v>
      </c>
    </row>
    <row r="234" spans="1:20" ht="14.4" hidden="1" customHeight="1" outlineLevel="4" collapsed="1" x14ac:dyDescent="0.3">
      <c r="A234" s="25" t="s">
        <v>2</v>
      </c>
      <c r="B234" s="25" t="s">
        <v>2</v>
      </c>
      <c r="C234" s="40" t="s">
        <v>2</v>
      </c>
      <c r="D234" s="41" t="s">
        <v>2</v>
      </c>
      <c r="E234" s="41" t="s">
        <v>2</v>
      </c>
      <c r="F234" s="25" t="s">
        <v>2</v>
      </c>
      <c r="H234" s="42">
        <v>4000</v>
      </c>
      <c r="I234" s="42">
        <v>0</v>
      </c>
      <c r="J234" s="42">
        <v>4000</v>
      </c>
      <c r="K234" s="42">
        <v>905</v>
      </c>
      <c r="L234" s="42">
        <v>0</v>
      </c>
      <c r="M234" s="42">
        <v>905</v>
      </c>
      <c r="N234" s="43">
        <v>-3095</v>
      </c>
      <c r="O234" s="38">
        <v>0.22625000000000001</v>
      </c>
      <c r="P234" s="42">
        <v>2180</v>
      </c>
      <c r="Q234" s="42">
        <v>0</v>
      </c>
      <c r="R234" s="42">
        <v>2180</v>
      </c>
      <c r="S234" s="43">
        <v>-1820</v>
      </c>
      <c r="T234" s="38">
        <v>0.54500000000000004</v>
      </c>
    </row>
    <row r="235" spans="1:20" ht="14.4" hidden="1" customHeight="1" outlineLevel="4" collapsed="1" x14ac:dyDescent="0.3">
      <c r="A235" s="25" t="s">
        <v>2</v>
      </c>
      <c r="B235" s="25" t="s">
        <v>2</v>
      </c>
      <c r="C235" s="40" t="s">
        <v>2</v>
      </c>
      <c r="D235" s="41" t="s">
        <v>2</v>
      </c>
      <c r="E235" s="41" t="s">
        <v>2</v>
      </c>
      <c r="F235" s="25" t="s">
        <v>2</v>
      </c>
      <c r="H235" s="42">
        <v>500</v>
      </c>
      <c r="I235" s="42">
        <v>31000</v>
      </c>
      <c r="J235" s="42">
        <v>31500</v>
      </c>
      <c r="K235" s="42">
        <v>31500</v>
      </c>
      <c r="L235" s="42">
        <v>0</v>
      </c>
      <c r="M235" s="42">
        <v>31500</v>
      </c>
      <c r="N235" s="42">
        <v>0</v>
      </c>
      <c r="O235" s="38">
        <v>1</v>
      </c>
      <c r="P235" s="42">
        <v>52225</v>
      </c>
      <c r="Q235" s="42">
        <v>0</v>
      </c>
      <c r="R235" s="42">
        <v>52225</v>
      </c>
      <c r="S235" s="42">
        <v>20725</v>
      </c>
      <c r="T235" s="38">
        <v>1.657936507936508</v>
      </c>
    </row>
    <row r="236" spans="1:20" ht="14.4" hidden="1" customHeight="1" outlineLevel="4" collapsed="1" x14ac:dyDescent="0.3">
      <c r="A236" s="25" t="s">
        <v>2</v>
      </c>
      <c r="B236" s="25" t="s">
        <v>2</v>
      </c>
      <c r="C236" s="40" t="s">
        <v>2</v>
      </c>
      <c r="D236" s="41" t="s">
        <v>2</v>
      </c>
      <c r="E236" s="41" t="s">
        <v>2</v>
      </c>
      <c r="F236" s="25" t="s">
        <v>2</v>
      </c>
      <c r="H236" s="42">
        <v>100</v>
      </c>
      <c r="I236" s="42">
        <v>30</v>
      </c>
      <c r="J236" s="42">
        <v>130</v>
      </c>
      <c r="K236" s="42">
        <v>130</v>
      </c>
      <c r="L236" s="42">
        <v>0</v>
      </c>
      <c r="M236" s="42">
        <v>130</v>
      </c>
      <c r="N236" s="42">
        <v>0</v>
      </c>
      <c r="O236" s="38">
        <v>1</v>
      </c>
      <c r="P236" s="42">
        <v>1032.19</v>
      </c>
      <c r="Q236" s="42">
        <v>0</v>
      </c>
      <c r="R236" s="42">
        <v>1032.19</v>
      </c>
      <c r="S236" s="42">
        <v>902.19</v>
      </c>
      <c r="T236" s="38">
        <v>7.9399230769230771</v>
      </c>
    </row>
    <row r="237" spans="1:20" ht="14.4" hidden="1" customHeight="1" outlineLevel="4" collapsed="1" x14ac:dyDescent="0.3">
      <c r="A237" s="25" t="s">
        <v>2</v>
      </c>
      <c r="B237" s="25" t="s">
        <v>2</v>
      </c>
      <c r="C237" s="40" t="s">
        <v>2</v>
      </c>
      <c r="D237" s="41" t="s">
        <v>2</v>
      </c>
      <c r="E237" s="41" t="s">
        <v>2</v>
      </c>
      <c r="F237" s="25" t="s">
        <v>2</v>
      </c>
      <c r="H237" s="42">
        <v>0</v>
      </c>
      <c r="I237" s="42">
        <v>468</v>
      </c>
      <c r="J237" s="42">
        <v>468</v>
      </c>
      <c r="K237" s="42">
        <v>468</v>
      </c>
      <c r="L237" s="42">
        <v>0</v>
      </c>
      <c r="M237" s="42">
        <v>468</v>
      </c>
      <c r="N237" s="42">
        <v>0</v>
      </c>
      <c r="O237" s="38">
        <v>1</v>
      </c>
      <c r="P237" s="42">
        <v>468</v>
      </c>
      <c r="Q237" s="42">
        <v>0</v>
      </c>
      <c r="R237" s="42">
        <v>468</v>
      </c>
      <c r="S237" s="42">
        <v>0</v>
      </c>
      <c r="T237" s="38">
        <v>1</v>
      </c>
    </row>
    <row r="238" spans="1:20" ht="14.4" hidden="1" customHeight="1" outlineLevel="4" collapsed="1" x14ac:dyDescent="0.3">
      <c r="A238" s="25" t="s">
        <v>2</v>
      </c>
      <c r="B238" s="25" t="s">
        <v>2</v>
      </c>
      <c r="C238" s="40" t="s">
        <v>2</v>
      </c>
      <c r="D238" s="41" t="s">
        <v>2</v>
      </c>
      <c r="E238" s="41" t="s">
        <v>2</v>
      </c>
      <c r="F238" s="25" t="s">
        <v>2</v>
      </c>
      <c r="H238" s="42">
        <v>0</v>
      </c>
      <c r="I238" s="42">
        <v>30</v>
      </c>
      <c r="J238" s="42">
        <v>30</v>
      </c>
      <c r="K238" s="42">
        <v>30</v>
      </c>
      <c r="L238" s="42">
        <v>0</v>
      </c>
      <c r="M238" s="42">
        <v>30</v>
      </c>
      <c r="N238" s="42">
        <v>0</v>
      </c>
      <c r="O238" s="38">
        <v>1</v>
      </c>
      <c r="P238" s="42">
        <v>31.666667</v>
      </c>
      <c r="Q238" s="42">
        <v>0</v>
      </c>
      <c r="R238" s="42">
        <v>31.666667</v>
      </c>
      <c r="S238" s="42">
        <v>1.6666669999999999</v>
      </c>
      <c r="T238" s="38">
        <v>1.0555555666666667</v>
      </c>
    </row>
    <row r="239" spans="1:20" ht="14.4" hidden="1" customHeight="1" outlineLevel="4" collapsed="1" x14ac:dyDescent="0.3">
      <c r="A239" s="25" t="s">
        <v>2</v>
      </c>
      <c r="B239" s="25" t="s">
        <v>2</v>
      </c>
      <c r="C239" s="40" t="s">
        <v>2</v>
      </c>
      <c r="D239" s="41" t="s">
        <v>2</v>
      </c>
      <c r="E239" s="41" t="s">
        <v>2</v>
      </c>
      <c r="F239" s="25" t="s">
        <v>2</v>
      </c>
      <c r="H239" s="42">
        <v>0</v>
      </c>
      <c r="I239" s="42">
        <v>516</v>
      </c>
      <c r="J239" s="42">
        <v>516</v>
      </c>
      <c r="K239" s="42">
        <v>516</v>
      </c>
      <c r="L239" s="42">
        <v>0</v>
      </c>
      <c r="M239" s="42">
        <v>516</v>
      </c>
      <c r="N239" s="42">
        <v>0</v>
      </c>
      <c r="O239" s="38">
        <v>1</v>
      </c>
      <c r="P239" s="42">
        <v>544.66666699999996</v>
      </c>
      <c r="Q239" s="42">
        <v>0</v>
      </c>
      <c r="R239" s="42">
        <v>544.66666699999996</v>
      </c>
      <c r="S239" s="42">
        <v>28.666667</v>
      </c>
      <c r="T239" s="38">
        <v>1.0555555562015504</v>
      </c>
    </row>
    <row r="240" spans="1:20" ht="14.4" hidden="1" customHeight="1" outlineLevel="4" collapsed="1" x14ac:dyDescent="0.3">
      <c r="A240" s="25" t="s">
        <v>2</v>
      </c>
      <c r="B240" s="25" t="s">
        <v>2</v>
      </c>
      <c r="C240" s="40" t="s">
        <v>2</v>
      </c>
      <c r="D240" s="41" t="s">
        <v>2</v>
      </c>
      <c r="E240" s="41" t="s">
        <v>2</v>
      </c>
      <c r="F240" s="25" t="s">
        <v>2</v>
      </c>
      <c r="H240" s="42">
        <v>0</v>
      </c>
      <c r="I240" s="42">
        <v>190</v>
      </c>
      <c r="J240" s="42">
        <v>190</v>
      </c>
      <c r="K240" s="42">
        <v>190</v>
      </c>
      <c r="L240" s="42">
        <v>0</v>
      </c>
      <c r="M240" s="42">
        <v>190</v>
      </c>
      <c r="N240" s="42">
        <v>0</v>
      </c>
      <c r="O240" s="38">
        <v>1</v>
      </c>
      <c r="P240" s="42">
        <v>190</v>
      </c>
      <c r="Q240" s="42">
        <v>0</v>
      </c>
      <c r="R240" s="42">
        <v>190</v>
      </c>
      <c r="S240" s="42">
        <v>0</v>
      </c>
      <c r="T240" s="38">
        <v>1</v>
      </c>
    </row>
    <row r="241" spans="1:20" ht="14.4" hidden="1" customHeight="1" outlineLevel="4" collapsed="1" x14ac:dyDescent="0.3">
      <c r="A241" s="25" t="s">
        <v>2</v>
      </c>
      <c r="B241" s="25" t="s">
        <v>2</v>
      </c>
      <c r="C241" s="40" t="s">
        <v>2</v>
      </c>
      <c r="D241" s="41" t="s">
        <v>2</v>
      </c>
      <c r="E241" s="41" t="s">
        <v>2</v>
      </c>
      <c r="F241" s="25" t="s">
        <v>2</v>
      </c>
      <c r="H241" s="42">
        <v>20000</v>
      </c>
      <c r="I241" s="42">
        <v>0</v>
      </c>
      <c r="J241" s="42">
        <v>20000</v>
      </c>
      <c r="K241" s="42">
        <v>10044.4</v>
      </c>
      <c r="L241" s="42">
        <v>0</v>
      </c>
      <c r="M241" s="42">
        <v>10044.4</v>
      </c>
      <c r="N241" s="43">
        <v>-9955.6</v>
      </c>
      <c r="O241" s="38">
        <v>0.50222</v>
      </c>
      <c r="P241" s="42">
        <v>25551.4</v>
      </c>
      <c r="Q241" s="43">
        <v>-14500</v>
      </c>
      <c r="R241" s="42">
        <v>11051.4</v>
      </c>
      <c r="S241" s="43">
        <v>-8948.6</v>
      </c>
      <c r="T241" s="38">
        <v>0.55257000000000001</v>
      </c>
    </row>
    <row r="242" spans="1:20" ht="14.4" hidden="1" customHeight="1" outlineLevel="4" collapsed="1" x14ac:dyDescent="0.3">
      <c r="A242" s="25" t="s">
        <v>2</v>
      </c>
      <c r="B242" s="25" t="s">
        <v>2</v>
      </c>
      <c r="C242" s="40" t="s">
        <v>2</v>
      </c>
      <c r="D242" s="41" t="s">
        <v>2</v>
      </c>
      <c r="E242" s="41" t="s">
        <v>2</v>
      </c>
      <c r="F242" s="25" t="s">
        <v>2</v>
      </c>
      <c r="H242" s="42">
        <v>0</v>
      </c>
      <c r="I242" s="42">
        <v>4254</v>
      </c>
      <c r="J242" s="42">
        <v>4254</v>
      </c>
      <c r="K242" s="42">
        <v>4253.68</v>
      </c>
      <c r="L242" s="42">
        <v>0</v>
      </c>
      <c r="M242" s="42">
        <v>4253.68</v>
      </c>
      <c r="N242" s="43">
        <v>-0.32</v>
      </c>
      <c r="O242" s="38">
        <v>0.99992477668077107</v>
      </c>
      <c r="P242" s="42">
        <v>4785.2700000000004</v>
      </c>
      <c r="Q242" s="42">
        <v>0</v>
      </c>
      <c r="R242" s="42">
        <v>4785.2700000000004</v>
      </c>
      <c r="S242" s="42">
        <v>531.27</v>
      </c>
      <c r="T242" s="38">
        <v>1.1248871650211565</v>
      </c>
    </row>
    <row r="243" spans="1:20" ht="14.4" hidden="1" customHeight="1" outlineLevel="4" collapsed="1" x14ac:dyDescent="0.3">
      <c r="A243" s="25" t="s">
        <v>2</v>
      </c>
      <c r="B243" s="25" t="s">
        <v>2</v>
      </c>
      <c r="C243" s="40" t="s">
        <v>2</v>
      </c>
      <c r="D243" s="41" t="s">
        <v>2</v>
      </c>
      <c r="E243" s="41" t="s">
        <v>2</v>
      </c>
      <c r="F243" s="25" t="s">
        <v>2</v>
      </c>
      <c r="H243" s="42">
        <v>3000</v>
      </c>
      <c r="I243" s="42">
        <v>0</v>
      </c>
      <c r="J243" s="42">
        <v>3000</v>
      </c>
      <c r="K243" s="42">
        <v>414.1</v>
      </c>
      <c r="L243" s="42">
        <v>0</v>
      </c>
      <c r="M243" s="42">
        <v>414.1</v>
      </c>
      <c r="N243" s="43">
        <v>-2585.9</v>
      </c>
      <c r="O243" s="38">
        <v>0.13803333333333334</v>
      </c>
      <c r="P243" s="42">
        <v>1729.36</v>
      </c>
      <c r="Q243" s="42">
        <v>0</v>
      </c>
      <c r="R243" s="42">
        <v>1729.36</v>
      </c>
      <c r="S243" s="43">
        <v>-1270.6400000000001</v>
      </c>
      <c r="T243" s="38">
        <v>0.57645333333333337</v>
      </c>
    </row>
    <row r="244" spans="1:20" ht="14.4" hidden="1" customHeight="1" outlineLevel="4" collapsed="1" x14ac:dyDescent="0.3">
      <c r="A244" s="25" t="s">
        <v>2</v>
      </c>
      <c r="B244" s="25" t="s">
        <v>2</v>
      </c>
      <c r="C244" s="40" t="s">
        <v>2</v>
      </c>
      <c r="D244" s="41" t="s">
        <v>2</v>
      </c>
      <c r="E244" s="41" t="s">
        <v>2</v>
      </c>
      <c r="F244" s="25" t="s">
        <v>2</v>
      </c>
      <c r="H244" s="42">
        <v>0</v>
      </c>
      <c r="I244" s="42">
        <v>475</v>
      </c>
      <c r="J244" s="42">
        <v>475</v>
      </c>
      <c r="K244" s="42">
        <v>475</v>
      </c>
      <c r="L244" s="42">
        <v>0</v>
      </c>
      <c r="M244" s="42">
        <v>475</v>
      </c>
      <c r="N244" s="42">
        <v>0</v>
      </c>
      <c r="O244" s="38">
        <v>1</v>
      </c>
      <c r="P244" s="42">
        <v>4941.6666670000004</v>
      </c>
      <c r="Q244" s="42">
        <v>0</v>
      </c>
      <c r="R244" s="42">
        <v>4941.6666670000004</v>
      </c>
      <c r="S244" s="42">
        <v>4466.6666670000004</v>
      </c>
      <c r="T244" s="38">
        <v>9.99</v>
      </c>
    </row>
    <row r="245" spans="1:20" ht="14.4" hidden="1" customHeight="1" outlineLevel="4" collapsed="1" x14ac:dyDescent="0.3">
      <c r="A245" s="25" t="s">
        <v>2</v>
      </c>
      <c r="B245" s="25" t="s">
        <v>2</v>
      </c>
      <c r="C245" s="40" t="s">
        <v>2</v>
      </c>
      <c r="D245" s="41" t="s">
        <v>2</v>
      </c>
      <c r="E245" s="41" t="s">
        <v>2</v>
      </c>
      <c r="F245" s="25" t="s">
        <v>2</v>
      </c>
      <c r="H245" s="42">
        <v>1000</v>
      </c>
      <c r="I245" s="42">
        <v>285</v>
      </c>
      <c r="J245" s="42">
        <v>1285</v>
      </c>
      <c r="K245" s="42">
        <v>1255</v>
      </c>
      <c r="L245" s="42">
        <v>0</v>
      </c>
      <c r="M245" s="42">
        <v>1255</v>
      </c>
      <c r="N245" s="43">
        <v>-30</v>
      </c>
      <c r="O245" s="38">
        <v>0.97665369649805445</v>
      </c>
      <c r="P245" s="42">
        <v>1857.666667</v>
      </c>
      <c r="Q245" s="42">
        <v>0</v>
      </c>
      <c r="R245" s="42">
        <v>1857.666667</v>
      </c>
      <c r="S245" s="42">
        <v>572.66666699999996</v>
      </c>
      <c r="T245" s="38">
        <v>1.4456549937743191</v>
      </c>
    </row>
    <row r="246" spans="1:20" ht="14.4" hidden="1" customHeight="1" outlineLevel="4" collapsed="1" x14ac:dyDescent="0.3">
      <c r="A246" s="25" t="s">
        <v>2</v>
      </c>
      <c r="B246" s="25" t="s">
        <v>2</v>
      </c>
      <c r="C246" s="40" t="s">
        <v>2</v>
      </c>
      <c r="D246" s="41" t="s">
        <v>2</v>
      </c>
      <c r="E246" s="41" t="s">
        <v>2</v>
      </c>
      <c r="F246" s="25" t="s">
        <v>2</v>
      </c>
      <c r="H246" s="42">
        <v>0</v>
      </c>
      <c r="I246" s="42">
        <v>55</v>
      </c>
      <c r="J246" s="42">
        <v>55</v>
      </c>
      <c r="K246" s="42">
        <v>55</v>
      </c>
      <c r="L246" s="42">
        <v>0</v>
      </c>
      <c r="M246" s="42">
        <v>55</v>
      </c>
      <c r="N246" s="42">
        <v>0</v>
      </c>
      <c r="O246" s="38">
        <v>1</v>
      </c>
      <c r="P246" s="42">
        <v>104</v>
      </c>
      <c r="Q246" s="42">
        <v>0</v>
      </c>
      <c r="R246" s="42">
        <v>104</v>
      </c>
      <c r="S246" s="42">
        <v>49</v>
      </c>
      <c r="T246" s="38">
        <v>1.8909090909090909</v>
      </c>
    </row>
    <row r="247" spans="1:20" ht="14.4" hidden="1" customHeight="1" outlineLevel="4" collapsed="1" x14ac:dyDescent="0.3">
      <c r="A247" s="25" t="s">
        <v>2</v>
      </c>
      <c r="B247" s="25" t="s">
        <v>2</v>
      </c>
      <c r="C247" s="40" t="s">
        <v>2</v>
      </c>
      <c r="D247" s="41" t="s">
        <v>2</v>
      </c>
      <c r="E247" s="41" t="s">
        <v>2</v>
      </c>
      <c r="F247" s="25" t="s">
        <v>2</v>
      </c>
      <c r="H247" s="42">
        <v>25000</v>
      </c>
      <c r="I247" s="42">
        <v>0</v>
      </c>
      <c r="J247" s="42">
        <v>25000</v>
      </c>
      <c r="K247" s="42">
        <v>405</v>
      </c>
      <c r="L247" s="42">
        <v>0</v>
      </c>
      <c r="M247" s="42">
        <v>405</v>
      </c>
      <c r="N247" s="43">
        <v>-24595</v>
      </c>
      <c r="O247" s="38">
        <v>1.6199999999999999E-2</v>
      </c>
      <c r="P247" s="42">
        <v>1849</v>
      </c>
      <c r="Q247" s="42">
        <v>0</v>
      </c>
      <c r="R247" s="42">
        <v>1849</v>
      </c>
      <c r="S247" s="43">
        <v>-23151</v>
      </c>
      <c r="T247" s="38">
        <v>7.3959999999999998E-2</v>
      </c>
    </row>
    <row r="248" spans="1:20" ht="14.4" hidden="1" customHeight="1" outlineLevel="4" collapsed="1" x14ac:dyDescent="0.3">
      <c r="A248" s="25" t="s">
        <v>2</v>
      </c>
      <c r="B248" s="25" t="s">
        <v>2</v>
      </c>
      <c r="C248" s="40" t="s">
        <v>2</v>
      </c>
      <c r="D248" s="41" t="s">
        <v>2</v>
      </c>
      <c r="E248" s="41" t="s">
        <v>2</v>
      </c>
      <c r="F248" s="25" t="s">
        <v>2</v>
      </c>
      <c r="H248" s="42">
        <v>0</v>
      </c>
      <c r="I248" s="42">
        <v>150</v>
      </c>
      <c r="J248" s="42">
        <v>150</v>
      </c>
      <c r="K248" s="42">
        <v>150</v>
      </c>
      <c r="L248" s="42">
        <v>0</v>
      </c>
      <c r="M248" s="42">
        <v>150</v>
      </c>
      <c r="N248" s="42">
        <v>0</v>
      </c>
      <c r="O248" s="38">
        <v>1</v>
      </c>
      <c r="P248" s="42">
        <v>1533.333333</v>
      </c>
      <c r="Q248" s="42">
        <v>0</v>
      </c>
      <c r="R248" s="42">
        <v>1533.333333</v>
      </c>
      <c r="S248" s="42">
        <v>1383.333333</v>
      </c>
      <c r="T248" s="38">
        <v>9.99</v>
      </c>
    </row>
    <row r="249" spans="1:20" ht="14.4" hidden="1" customHeight="1" outlineLevel="4" collapsed="1" x14ac:dyDescent="0.3">
      <c r="A249" s="25" t="s">
        <v>2</v>
      </c>
      <c r="B249" s="25" t="s">
        <v>2</v>
      </c>
      <c r="C249" s="40" t="s">
        <v>2</v>
      </c>
      <c r="D249" s="41" t="s">
        <v>2</v>
      </c>
      <c r="E249" s="41" t="s">
        <v>2</v>
      </c>
      <c r="F249" s="25" t="s">
        <v>2</v>
      </c>
      <c r="H249" s="42">
        <v>1000</v>
      </c>
      <c r="I249" s="42">
        <v>0</v>
      </c>
      <c r="J249" s="42">
        <v>1000</v>
      </c>
      <c r="K249" s="43">
        <v>-820</v>
      </c>
      <c r="L249" s="42">
        <v>0</v>
      </c>
      <c r="M249" s="43">
        <v>-820</v>
      </c>
      <c r="N249" s="43">
        <v>-1820</v>
      </c>
      <c r="O249" s="45">
        <v>-0.82</v>
      </c>
      <c r="P249" s="43">
        <v>-120.33333399999999</v>
      </c>
      <c r="Q249" s="42">
        <v>0</v>
      </c>
      <c r="R249" s="43">
        <v>-120.33333399999999</v>
      </c>
      <c r="S249" s="43">
        <v>-1120.3333339999999</v>
      </c>
      <c r="T249" s="45">
        <v>-0.120333334</v>
      </c>
    </row>
    <row r="250" spans="1:20" ht="14.4" hidden="1" customHeight="1" outlineLevel="4" collapsed="1" x14ac:dyDescent="0.3">
      <c r="A250" s="25" t="s">
        <v>2</v>
      </c>
      <c r="B250" s="25" t="s">
        <v>2</v>
      </c>
      <c r="C250" s="40" t="s">
        <v>2</v>
      </c>
      <c r="D250" s="41" t="s">
        <v>2</v>
      </c>
      <c r="E250" s="41" t="s">
        <v>2</v>
      </c>
      <c r="F250" s="25" t="s">
        <v>2</v>
      </c>
      <c r="H250" s="42">
        <v>345000</v>
      </c>
      <c r="I250" s="42">
        <v>0</v>
      </c>
      <c r="J250" s="42">
        <v>345000</v>
      </c>
      <c r="K250" s="42">
        <v>27325</v>
      </c>
      <c r="L250" s="42">
        <v>0</v>
      </c>
      <c r="M250" s="42">
        <v>27325</v>
      </c>
      <c r="N250" s="43">
        <v>-317675</v>
      </c>
      <c r="O250" s="38">
        <v>7.920289855072464E-2</v>
      </c>
      <c r="P250" s="42">
        <v>57012.5</v>
      </c>
      <c r="Q250" s="42">
        <v>0</v>
      </c>
      <c r="R250" s="42">
        <v>57012.5</v>
      </c>
      <c r="S250" s="43">
        <v>-287987.5</v>
      </c>
      <c r="T250" s="38">
        <v>0.16525362318840581</v>
      </c>
    </row>
    <row r="251" spans="1:20" ht="14.4" hidden="1" customHeight="1" outlineLevel="4" collapsed="1" x14ac:dyDescent="0.3">
      <c r="A251" s="25" t="s">
        <v>2</v>
      </c>
      <c r="B251" s="25" t="s">
        <v>2</v>
      </c>
      <c r="C251" s="40" t="s">
        <v>2</v>
      </c>
      <c r="D251" s="41" t="s">
        <v>2</v>
      </c>
      <c r="E251" s="41" t="s">
        <v>2</v>
      </c>
      <c r="F251" s="25" t="s">
        <v>2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38">
        <v>0</v>
      </c>
      <c r="P251" s="42">
        <v>1200</v>
      </c>
      <c r="Q251" s="42">
        <v>0</v>
      </c>
      <c r="R251" s="42">
        <v>1200</v>
      </c>
      <c r="S251" s="42">
        <v>1200</v>
      </c>
      <c r="T251" s="38">
        <v>1</v>
      </c>
    </row>
    <row r="252" spans="1:20" ht="14.4" hidden="1" customHeight="1" outlineLevel="4" collapsed="1" x14ac:dyDescent="0.3">
      <c r="A252" s="25" t="s">
        <v>2</v>
      </c>
      <c r="B252" s="25" t="s">
        <v>2</v>
      </c>
      <c r="C252" s="40" t="s">
        <v>2</v>
      </c>
      <c r="D252" s="41" t="s">
        <v>2</v>
      </c>
      <c r="E252" s="41" t="s">
        <v>2</v>
      </c>
      <c r="F252" s="25" t="s">
        <v>2</v>
      </c>
      <c r="H252" s="42">
        <v>28000</v>
      </c>
      <c r="I252" s="42">
        <v>0</v>
      </c>
      <c r="J252" s="42">
        <v>28000</v>
      </c>
      <c r="K252" s="42">
        <v>703</v>
      </c>
      <c r="L252" s="42">
        <v>0</v>
      </c>
      <c r="M252" s="42">
        <v>703</v>
      </c>
      <c r="N252" s="43">
        <v>-27297</v>
      </c>
      <c r="O252" s="38">
        <v>2.5107142857142856E-2</v>
      </c>
      <c r="P252" s="42">
        <v>3003</v>
      </c>
      <c r="Q252" s="42">
        <v>24997</v>
      </c>
      <c r="R252" s="42">
        <v>28000</v>
      </c>
      <c r="S252" s="42">
        <v>0</v>
      </c>
      <c r="T252" s="38">
        <v>1</v>
      </c>
    </row>
    <row r="253" spans="1:20" ht="14.4" hidden="1" customHeight="1" outlineLevel="4" collapsed="1" x14ac:dyDescent="0.3">
      <c r="A253" s="25" t="s">
        <v>2</v>
      </c>
      <c r="B253" s="25" t="s">
        <v>2</v>
      </c>
      <c r="C253" s="40" t="s">
        <v>2</v>
      </c>
      <c r="D253" s="41" t="s">
        <v>2</v>
      </c>
      <c r="E253" s="41" t="s">
        <v>2</v>
      </c>
      <c r="F253" s="25" t="s">
        <v>2</v>
      </c>
      <c r="H253" s="42">
        <v>1000</v>
      </c>
      <c r="I253" s="42">
        <v>1220</v>
      </c>
      <c r="J253" s="42">
        <v>2220</v>
      </c>
      <c r="K253" s="42">
        <v>2160</v>
      </c>
      <c r="L253" s="42">
        <v>0</v>
      </c>
      <c r="M253" s="42">
        <v>2160</v>
      </c>
      <c r="N253" s="43">
        <v>-60</v>
      </c>
      <c r="O253" s="38">
        <v>0.97297297297297303</v>
      </c>
      <c r="P253" s="42">
        <v>3153.333333</v>
      </c>
      <c r="Q253" s="42">
        <v>0</v>
      </c>
      <c r="R253" s="42">
        <v>3153.333333</v>
      </c>
      <c r="S253" s="42">
        <v>933.33333300000004</v>
      </c>
      <c r="T253" s="38">
        <v>1.4204204202702704</v>
      </c>
    </row>
    <row r="254" spans="1:20" ht="14.4" hidden="1" customHeight="1" outlineLevel="4" collapsed="1" x14ac:dyDescent="0.3">
      <c r="A254" s="25" t="s">
        <v>2</v>
      </c>
      <c r="B254" s="25" t="s">
        <v>2</v>
      </c>
      <c r="C254" s="40" t="s">
        <v>2</v>
      </c>
      <c r="D254" s="41" t="s">
        <v>2</v>
      </c>
      <c r="E254" s="41" t="s">
        <v>2</v>
      </c>
      <c r="F254" s="25" t="s">
        <v>2</v>
      </c>
      <c r="H254" s="42">
        <v>30000</v>
      </c>
      <c r="I254" s="42">
        <v>0</v>
      </c>
      <c r="J254" s="42">
        <v>30000</v>
      </c>
      <c r="K254" s="42">
        <v>17853</v>
      </c>
      <c r="L254" s="42">
        <v>0</v>
      </c>
      <c r="M254" s="42">
        <v>17853</v>
      </c>
      <c r="N254" s="43">
        <v>-12147</v>
      </c>
      <c r="O254" s="38">
        <v>0.59509999999999996</v>
      </c>
      <c r="P254" s="42">
        <v>24664.2</v>
      </c>
      <c r="Q254" s="42">
        <v>0</v>
      </c>
      <c r="R254" s="42">
        <v>24664.2</v>
      </c>
      <c r="S254" s="43">
        <v>-5335.8</v>
      </c>
      <c r="T254" s="38">
        <v>0.82213999999999998</v>
      </c>
    </row>
    <row r="255" spans="1:20" ht="14.4" hidden="1" customHeight="1" outlineLevel="4" collapsed="1" x14ac:dyDescent="0.3">
      <c r="A255" s="25" t="s">
        <v>2</v>
      </c>
      <c r="B255" s="25" t="s">
        <v>2</v>
      </c>
      <c r="C255" s="40" t="s">
        <v>2</v>
      </c>
      <c r="D255" s="41" t="s">
        <v>2</v>
      </c>
      <c r="E255" s="41" t="s">
        <v>2</v>
      </c>
      <c r="F255" s="25" t="s">
        <v>2</v>
      </c>
      <c r="H255" s="42">
        <v>2000</v>
      </c>
      <c r="I255" s="42">
        <v>0</v>
      </c>
      <c r="J255" s="42">
        <v>2000</v>
      </c>
      <c r="K255" s="43">
        <v>-160</v>
      </c>
      <c r="L255" s="42">
        <v>0</v>
      </c>
      <c r="M255" s="43">
        <v>-160</v>
      </c>
      <c r="N255" s="43">
        <v>-2160</v>
      </c>
      <c r="O255" s="45">
        <v>-0.08</v>
      </c>
      <c r="P255" s="42">
        <v>2694.3333339999999</v>
      </c>
      <c r="Q255" s="42">
        <v>0</v>
      </c>
      <c r="R255" s="42">
        <v>2694.3333339999999</v>
      </c>
      <c r="S255" s="42">
        <v>694.33333400000004</v>
      </c>
      <c r="T255" s="38">
        <v>1.347166667</v>
      </c>
    </row>
    <row r="256" spans="1:20" ht="14.4" hidden="1" customHeight="1" outlineLevel="4" collapsed="1" x14ac:dyDescent="0.3">
      <c r="A256" s="25" t="s">
        <v>2</v>
      </c>
      <c r="B256" s="25" t="s">
        <v>2</v>
      </c>
      <c r="C256" s="40" t="s">
        <v>2</v>
      </c>
      <c r="D256" s="41" t="s">
        <v>2</v>
      </c>
      <c r="E256" s="41" t="s">
        <v>2</v>
      </c>
      <c r="F256" s="25" t="s">
        <v>2</v>
      </c>
      <c r="H256" s="42">
        <v>63000</v>
      </c>
      <c r="I256" s="42">
        <v>0</v>
      </c>
      <c r="J256" s="42">
        <v>63000</v>
      </c>
      <c r="K256" s="42">
        <v>16297.9</v>
      </c>
      <c r="L256" s="42">
        <v>0</v>
      </c>
      <c r="M256" s="42">
        <v>16297.9</v>
      </c>
      <c r="N256" s="43">
        <v>-46702.1</v>
      </c>
      <c r="O256" s="38">
        <v>0.25869682539682537</v>
      </c>
      <c r="P256" s="42">
        <v>50101.25</v>
      </c>
      <c r="Q256" s="42">
        <v>0</v>
      </c>
      <c r="R256" s="42">
        <v>50101.25</v>
      </c>
      <c r="S256" s="43">
        <v>-12898.75</v>
      </c>
      <c r="T256" s="38">
        <v>0.79525793650793652</v>
      </c>
    </row>
    <row r="257" spans="1:20" ht="14.4" customHeight="1" outlineLevel="1" x14ac:dyDescent="0.3">
      <c r="A257" s="30" t="s">
        <v>2</v>
      </c>
      <c r="B257" s="30" t="s">
        <v>2</v>
      </c>
      <c r="C257" s="44" t="s">
        <v>42</v>
      </c>
      <c r="H257" s="32">
        <v>5230394</v>
      </c>
      <c r="I257" s="32">
        <v>440143</v>
      </c>
      <c r="J257" s="32">
        <v>5670537</v>
      </c>
      <c r="K257" s="32">
        <v>3749562.02</v>
      </c>
      <c r="L257" s="32">
        <v>0</v>
      </c>
      <c r="M257" s="32">
        <v>3749562.02</v>
      </c>
      <c r="N257" s="33">
        <v>-1920974.98</v>
      </c>
      <c r="O257" s="34">
        <v>0.6612357912486948</v>
      </c>
      <c r="P257" s="32">
        <v>4142179.806665</v>
      </c>
      <c r="Q257" s="32">
        <v>1805037</v>
      </c>
      <c r="R257" s="32">
        <v>5947216.8066649996</v>
      </c>
      <c r="S257" s="32">
        <v>276679.80666499998</v>
      </c>
      <c r="T257" s="35">
        <v>1.0487925229418307</v>
      </c>
    </row>
    <row r="258" spans="1:20" ht="14.4" customHeight="1" outlineLevel="2" collapsed="1" x14ac:dyDescent="0.3">
      <c r="A258" s="25" t="s">
        <v>2</v>
      </c>
      <c r="B258" s="25" t="s">
        <v>2</v>
      </c>
      <c r="D258" s="25" t="s">
        <v>43</v>
      </c>
      <c r="H258" s="36">
        <v>4871894</v>
      </c>
      <c r="I258" s="36">
        <v>440143</v>
      </c>
      <c r="J258" s="36">
        <v>5312037</v>
      </c>
      <c r="K258" s="36">
        <v>3574880.54</v>
      </c>
      <c r="L258" s="36">
        <v>0</v>
      </c>
      <c r="M258" s="36">
        <v>3574880.54</v>
      </c>
      <c r="N258" s="37">
        <v>-1737156.46</v>
      </c>
      <c r="O258" s="38">
        <v>0.67297734183703917</v>
      </c>
      <c r="P258" s="36">
        <v>3687977.6266669999</v>
      </c>
      <c r="Q258" s="36">
        <v>1805037</v>
      </c>
      <c r="R258" s="36">
        <v>5493014.6266670004</v>
      </c>
      <c r="S258" s="36">
        <v>180977.626667</v>
      </c>
      <c r="T258" s="39">
        <v>1.0340693460280868</v>
      </c>
    </row>
    <row r="259" spans="1:20" ht="14.4" hidden="1" customHeight="1" outlineLevel="3" collapsed="1" x14ac:dyDescent="0.3">
      <c r="A259" s="25" t="s">
        <v>2</v>
      </c>
      <c r="B259" s="25" t="s">
        <v>2</v>
      </c>
      <c r="C259" s="40" t="s">
        <v>2</v>
      </c>
      <c r="E259" s="25" t="s">
        <v>2</v>
      </c>
      <c r="H259" s="36">
        <v>4871894</v>
      </c>
      <c r="I259" s="36">
        <v>440143</v>
      </c>
      <c r="J259" s="36">
        <v>5312037</v>
      </c>
      <c r="K259" s="36">
        <v>3574880.54</v>
      </c>
      <c r="L259" s="36">
        <v>0</v>
      </c>
      <c r="M259" s="36">
        <v>3574880.54</v>
      </c>
      <c r="N259" s="37">
        <v>-1737156.46</v>
      </c>
      <c r="O259" s="38">
        <v>0.67297734183703917</v>
      </c>
      <c r="P259" s="36">
        <v>3687977.6266669999</v>
      </c>
      <c r="Q259" s="36">
        <v>1805037</v>
      </c>
      <c r="R259" s="36">
        <v>5493014.6266670004</v>
      </c>
      <c r="S259" s="36">
        <v>180977.626667</v>
      </c>
      <c r="T259" s="39">
        <v>1.0340693460280868</v>
      </c>
    </row>
    <row r="260" spans="1:20" ht="14.4" hidden="1" customHeight="1" outlineLevel="4" collapsed="1" x14ac:dyDescent="0.3">
      <c r="A260" s="25" t="s">
        <v>2</v>
      </c>
      <c r="B260" s="25" t="s">
        <v>2</v>
      </c>
      <c r="C260" s="40" t="s">
        <v>2</v>
      </c>
      <c r="D260" s="41" t="s">
        <v>2</v>
      </c>
      <c r="E260" s="41" t="s">
        <v>2</v>
      </c>
      <c r="F260" s="25" t="s">
        <v>2</v>
      </c>
      <c r="H260" s="42">
        <v>0</v>
      </c>
      <c r="I260" s="42">
        <v>0</v>
      </c>
      <c r="J260" s="42">
        <v>0</v>
      </c>
      <c r="K260" s="42">
        <v>1568.64</v>
      </c>
      <c r="L260" s="42">
        <v>0</v>
      </c>
      <c r="M260" s="42">
        <v>1568.64</v>
      </c>
      <c r="N260" s="42">
        <v>1568.64</v>
      </c>
      <c r="O260" s="38">
        <v>1</v>
      </c>
      <c r="P260" s="42">
        <v>1568.64</v>
      </c>
      <c r="Q260" s="42">
        <v>0</v>
      </c>
      <c r="R260" s="42">
        <v>1568.64</v>
      </c>
      <c r="S260" s="42">
        <v>1568.64</v>
      </c>
      <c r="T260" s="38">
        <v>1</v>
      </c>
    </row>
    <row r="261" spans="1:20" ht="14.4" hidden="1" customHeight="1" outlineLevel="4" collapsed="1" x14ac:dyDescent="0.3">
      <c r="A261" s="25" t="s">
        <v>2</v>
      </c>
      <c r="B261" s="25" t="s">
        <v>2</v>
      </c>
      <c r="C261" s="40" t="s">
        <v>2</v>
      </c>
      <c r="D261" s="41" t="s">
        <v>2</v>
      </c>
      <c r="E261" s="41" t="s">
        <v>2</v>
      </c>
      <c r="F261" s="25" t="s">
        <v>2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38">
        <v>0</v>
      </c>
      <c r="P261" s="42">
        <v>0</v>
      </c>
      <c r="Q261" s="42">
        <v>1805037</v>
      </c>
      <c r="R261" s="42">
        <v>1805037</v>
      </c>
      <c r="S261" s="42">
        <v>1805037</v>
      </c>
      <c r="T261" s="38">
        <v>1</v>
      </c>
    </row>
    <row r="262" spans="1:20" ht="14.4" hidden="1" customHeight="1" outlineLevel="4" collapsed="1" x14ac:dyDescent="0.3">
      <c r="A262" s="25" t="s">
        <v>2</v>
      </c>
      <c r="B262" s="25" t="s">
        <v>2</v>
      </c>
      <c r="C262" s="40" t="s">
        <v>2</v>
      </c>
      <c r="D262" s="41" t="s">
        <v>2</v>
      </c>
      <c r="E262" s="41" t="s">
        <v>2</v>
      </c>
      <c r="F262" s="25" t="s">
        <v>2</v>
      </c>
      <c r="H262" s="42">
        <v>4871894</v>
      </c>
      <c r="I262" s="42">
        <v>440143</v>
      </c>
      <c r="J262" s="42">
        <v>5312037</v>
      </c>
      <c r="K262" s="42">
        <v>3573311.9</v>
      </c>
      <c r="L262" s="42">
        <v>0</v>
      </c>
      <c r="M262" s="42">
        <v>3573311.9</v>
      </c>
      <c r="N262" s="43">
        <v>-1738725.1</v>
      </c>
      <c r="O262" s="38">
        <v>0.67268204268908516</v>
      </c>
      <c r="P262" s="42">
        <v>3686408.9866670002</v>
      </c>
      <c r="Q262" s="42">
        <v>0</v>
      </c>
      <c r="R262" s="42">
        <v>3686408.9866670002</v>
      </c>
      <c r="S262" s="43">
        <v>-1625628.013333</v>
      </c>
      <c r="T262" s="38">
        <v>0.69397276161047072</v>
      </c>
    </row>
    <row r="263" spans="1:20" ht="14.4" customHeight="1" outlineLevel="2" collapsed="1" x14ac:dyDescent="0.3">
      <c r="A263" s="25" t="s">
        <v>2</v>
      </c>
      <c r="B263" s="25" t="s">
        <v>2</v>
      </c>
      <c r="D263" s="25" t="s">
        <v>44</v>
      </c>
      <c r="H263" s="36">
        <v>358500</v>
      </c>
      <c r="I263" s="36">
        <v>0</v>
      </c>
      <c r="J263" s="36">
        <v>358500</v>
      </c>
      <c r="K263" s="36">
        <v>174681.48</v>
      </c>
      <c r="L263" s="36">
        <v>0</v>
      </c>
      <c r="M263" s="36">
        <v>174681.48</v>
      </c>
      <c r="N263" s="37">
        <v>-183818.52</v>
      </c>
      <c r="O263" s="38">
        <v>0.48725656903765691</v>
      </c>
      <c r="P263" s="36">
        <v>454202.17999799998</v>
      </c>
      <c r="Q263" s="36">
        <v>0</v>
      </c>
      <c r="R263" s="36">
        <v>454202.17999799998</v>
      </c>
      <c r="S263" s="36">
        <v>95702.179998000007</v>
      </c>
      <c r="T263" s="39">
        <v>1.26695168758159</v>
      </c>
    </row>
    <row r="264" spans="1:20" ht="14.4" hidden="1" customHeight="1" outlineLevel="3" collapsed="1" x14ac:dyDescent="0.3">
      <c r="A264" s="25" t="s">
        <v>2</v>
      </c>
      <c r="B264" s="25" t="s">
        <v>2</v>
      </c>
      <c r="C264" s="40" t="s">
        <v>2</v>
      </c>
      <c r="E264" s="25" t="s">
        <v>2</v>
      </c>
      <c r="H264" s="36">
        <v>358500</v>
      </c>
      <c r="I264" s="36">
        <v>0</v>
      </c>
      <c r="J264" s="36">
        <v>358500</v>
      </c>
      <c r="K264" s="36">
        <v>174681.48</v>
      </c>
      <c r="L264" s="36">
        <v>0</v>
      </c>
      <c r="M264" s="36">
        <v>174681.48</v>
      </c>
      <c r="N264" s="37">
        <v>-183818.52</v>
      </c>
      <c r="O264" s="38">
        <v>0.48725656903765691</v>
      </c>
      <c r="P264" s="36">
        <v>454202.17999799998</v>
      </c>
      <c r="Q264" s="36">
        <v>0</v>
      </c>
      <c r="R264" s="36">
        <v>454202.17999799998</v>
      </c>
      <c r="S264" s="36">
        <v>95702.179998000007</v>
      </c>
      <c r="T264" s="39">
        <v>1.26695168758159</v>
      </c>
    </row>
    <row r="265" spans="1:20" ht="14.4" hidden="1" customHeight="1" outlineLevel="4" collapsed="1" x14ac:dyDescent="0.3">
      <c r="A265" s="25" t="s">
        <v>2</v>
      </c>
      <c r="B265" s="25" t="s">
        <v>2</v>
      </c>
      <c r="C265" s="40" t="s">
        <v>2</v>
      </c>
      <c r="D265" s="41" t="s">
        <v>2</v>
      </c>
      <c r="E265" s="41" t="s">
        <v>2</v>
      </c>
      <c r="F265" s="25" t="s">
        <v>2</v>
      </c>
      <c r="H265" s="42">
        <v>108500</v>
      </c>
      <c r="I265" s="42">
        <v>0</v>
      </c>
      <c r="J265" s="42">
        <v>108500</v>
      </c>
      <c r="K265" s="42">
        <v>57879.23</v>
      </c>
      <c r="L265" s="42">
        <v>0</v>
      </c>
      <c r="M265" s="42">
        <v>57879.23</v>
      </c>
      <c r="N265" s="43">
        <v>-50620.77</v>
      </c>
      <c r="O265" s="38">
        <v>0.53344912442396308</v>
      </c>
      <c r="P265" s="42">
        <v>110607.036666</v>
      </c>
      <c r="Q265" s="42">
        <v>0</v>
      </c>
      <c r="R265" s="42">
        <v>110607.036666</v>
      </c>
      <c r="S265" s="42">
        <v>2107.036666</v>
      </c>
      <c r="T265" s="38">
        <v>1.0194196927741936</v>
      </c>
    </row>
    <row r="266" spans="1:20" ht="14.4" hidden="1" customHeight="1" outlineLevel="4" collapsed="1" x14ac:dyDescent="0.3">
      <c r="A266" s="25" t="s">
        <v>2</v>
      </c>
      <c r="B266" s="25" t="s">
        <v>2</v>
      </c>
      <c r="C266" s="40" t="s">
        <v>2</v>
      </c>
      <c r="D266" s="41" t="s">
        <v>2</v>
      </c>
      <c r="E266" s="41" t="s">
        <v>2</v>
      </c>
      <c r="F266" s="25" t="s">
        <v>2</v>
      </c>
      <c r="H266" s="42">
        <v>75000</v>
      </c>
      <c r="I266" s="42">
        <v>0</v>
      </c>
      <c r="J266" s="42">
        <v>75000</v>
      </c>
      <c r="K266" s="42">
        <v>22342.06</v>
      </c>
      <c r="L266" s="42">
        <v>0</v>
      </c>
      <c r="M266" s="42">
        <v>22342.06</v>
      </c>
      <c r="N266" s="43">
        <v>-52657.94</v>
      </c>
      <c r="O266" s="38">
        <v>0.29789413333333331</v>
      </c>
      <c r="P266" s="42">
        <v>67009.003333000001</v>
      </c>
      <c r="Q266" s="42">
        <v>0</v>
      </c>
      <c r="R266" s="42">
        <v>67009.003333000001</v>
      </c>
      <c r="S266" s="43">
        <v>-7990.9966670000003</v>
      </c>
      <c r="T266" s="38">
        <v>0.89345337777333333</v>
      </c>
    </row>
    <row r="267" spans="1:20" ht="14.4" hidden="1" customHeight="1" outlineLevel="4" collapsed="1" x14ac:dyDescent="0.3">
      <c r="A267" s="25" t="s">
        <v>2</v>
      </c>
      <c r="B267" s="25" t="s">
        <v>2</v>
      </c>
      <c r="C267" s="40" t="s">
        <v>2</v>
      </c>
      <c r="D267" s="41" t="s">
        <v>2</v>
      </c>
      <c r="E267" s="41" t="s">
        <v>2</v>
      </c>
      <c r="F267" s="25" t="s">
        <v>2</v>
      </c>
      <c r="H267" s="42">
        <v>175000</v>
      </c>
      <c r="I267" s="42">
        <v>0</v>
      </c>
      <c r="J267" s="42">
        <v>175000</v>
      </c>
      <c r="K267" s="42">
        <v>94223.28</v>
      </c>
      <c r="L267" s="42">
        <v>0</v>
      </c>
      <c r="M267" s="42">
        <v>94223.28</v>
      </c>
      <c r="N267" s="43">
        <v>-80776.72</v>
      </c>
      <c r="O267" s="38">
        <v>0.53841874285714286</v>
      </c>
      <c r="P267" s="42">
        <v>276110.22666599997</v>
      </c>
      <c r="Q267" s="42">
        <v>0</v>
      </c>
      <c r="R267" s="42">
        <v>276110.22666599997</v>
      </c>
      <c r="S267" s="42">
        <v>101110.226666</v>
      </c>
      <c r="T267" s="38">
        <v>1.5777727238057142</v>
      </c>
    </row>
    <row r="268" spans="1:20" ht="14.4" hidden="1" customHeight="1" outlineLevel="4" collapsed="1" x14ac:dyDescent="0.3">
      <c r="A268" s="25" t="s">
        <v>2</v>
      </c>
      <c r="B268" s="25" t="s">
        <v>2</v>
      </c>
      <c r="C268" s="40" t="s">
        <v>2</v>
      </c>
      <c r="D268" s="41" t="s">
        <v>2</v>
      </c>
      <c r="E268" s="41" t="s">
        <v>2</v>
      </c>
      <c r="F268" s="25" t="s">
        <v>2</v>
      </c>
      <c r="H268" s="42">
        <v>0</v>
      </c>
      <c r="I268" s="42">
        <v>0</v>
      </c>
      <c r="J268" s="42">
        <v>0</v>
      </c>
      <c r="K268" s="42">
        <v>236.91</v>
      </c>
      <c r="L268" s="42">
        <v>0</v>
      </c>
      <c r="M268" s="42">
        <v>236.91</v>
      </c>
      <c r="N268" s="42">
        <v>236.91</v>
      </c>
      <c r="O268" s="38">
        <v>1</v>
      </c>
      <c r="P268" s="42">
        <v>475.91333300000002</v>
      </c>
      <c r="Q268" s="42">
        <v>0</v>
      </c>
      <c r="R268" s="42">
        <v>475.91333300000002</v>
      </c>
      <c r="S268" s="42">
        <v>475.91333300000002</v>
      </c>
      <c r="T268" s="38">
        <v>1</v>
      </c>
    </row>
    <row r="269" spans="1:20" ht="14.4" customHeight="1" outlineLevel="1" x14ac:dyDescent="0.3">
      <c r="A269" s="30" t="s">
        <v>2</v>
      </c>
      <c r="B269" s="30" t="s">
        <v>2</v>
      </c>
      <c r="C269" s="44" t="s">
        <v>45</v>
      </c>
      <c r="H269" s="32">
        <v>5227953</v>
      </c>
      <c r="I269" s="32">
        <v>0</v>
      </c>
      <c r="J269" s="32">
        <v>5227953</v>
      </c>
      <c r="K269" s="32">
        <v>785678.83</v>
      </c>
      <c r="L269" s="32">
        <v>0</v>
      </c>
      <c r="M269" s="32">
        <v>785678.83</v>
      </c>
      <c r="N269" s="33">
        <v>-4442274.17</v>
      </c>
      <c r="O269" s="34">
        <v>0.15028421831642327</v>
      </c>
      <c r="P269" s="32">
        <v>808805.38000100001</v>
      </c>
      <c r="Q269" s="32">
        <v>4000000</v>
      </c>
      <c r="R269" s="32">
        <v>4808805.3800010001</v>
      </c>
      <c r="S269" s="33">
        <v>-419147.61999899999</v>
      </c>
      <c r="T269" s="35">
        <v>0.91982567173059893</v>
      </c>
    </row>
    <row r="270" spans="1:20" ht="14.4" customHeight="1" outlineLevel="2" collapsed="1" x14ac:dyDescent="0.3">
      <c r="A270" s="25" t="s">
        <v>2</v>
      </c>
      <c r="B270" s="25" t="s">
        <v>2</v>
      </c>
      <c r="D270" s="25" t="s">
        <v>46</v>
      </c>
      <c r="H270" s="36">
        <v>4457953</v>
      </c>
      <c r="I270" s="36">
        <v>0</v>
      </c>
      <c r="J270" s="36">
        <v>4457953</v>
      </c>
      <c r="K270" s="36">
        <v>0</v>
      </c>
      <c r="L270" s="36">
        <v>0</v>
      </c>
      <c r="M270" s="36">
        <v>0</v>
      </c>
      <c r="N270" s="37">
        <v>-4457953</v>
      </c>
      <c r="O270" s="38">
        <v>0</v>
      </c>
      <c r="P270" s="36">
        <v>0</v>
      </c>
      <c r="Q270" s="36">
        <v>4000000</v>
      </c>
      <c r="R270" s="36">
        <v>4000000</v>
      </c>
      <c r="S270" s="37">
        <v>-457953</v>
      </c>
      <c r="T270" s="39">
        <v>0.89727280659980035</v>
      </c>
    </row>
    <row r="271" spans="1:20" ht="14.4" hidden="1" customHeight="1" outlineLevel="3" collapsed="1" x14ac:dyDescent="0.3">
      <c r="A271" s="25" t="s">
        <v>2</v>
      </c>
      <c r="B271" s="25" t="s">
        <v>2</v>
      </c>
      <c r="C271" s="40" t="s">
        <v>2</v>
      </c>
      <c r="E271" s="25" t="s">
        <v>2</v>
      </c>
      <c r="H271" s="36">
        <v>4457953</v>
      </c>
      <c r="I271" s="36">
        <v>0</v>
      </c>
      <c r="J271" s="36">
        <v>4457953</v>
      </c>
      <c r="K271" s="36">
        <v>0</v>
      </c>
      <c r="L271" s="36">
        <v>0</v>
      </c>
      <c r="M271" s="36">
        <v>0</v>
      </c>
      <c r="N271" s="37">
        <v>-4457953</v>
      </c>
      <c r="O271" s="38">
        <v>0</v>
      </c>
      <c r="P271" s="36">
        <v>0</v>
      </c>
      <c r="Q271" s="36">
        <v>4000000</v>
      </c>
      <c r="R271" s="36">
        <v>4000000</v>
      </c>
      <c r="S271" s="37">
        <v>-457953</v>
      </c>
      <c r="T271" s="39">
        <v>0.89727280659980035</v>
      </c>
    </row>
    <row r="272" spans="1:20" ht="14.4" hidden="1" customHeight="1" outlineLevel="4" collapsed="1" x14ac:dyDescent="0.3">
      <c r="A272" s="25" t="s">
        <v>2</v>
      </c>
      <c r="B272" s="25" t="s">
        <v>2</v>
      </c>
      <c r="C272" s="40" t="s">
        <v>2</v>
      </c>
      <c r="D272" s="41" t="s">
        <v>2</v>
      </c>
      <c r="E272" s="41" t="s">
        <v>2</v>
      </c>
      <c r="F272" s="25" t="s">
        <v>2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38">
        <v>0</v>
      </c>
      <c r="P272" s="42">
        <v>0</v>
      </c>
      <c r="Q272" s="42">
        <v>4000000</v>
      </c>
      <c r="R272" s="42">
        <v>4000000</v>
      </c>
      <c r="S272" s="42">
        <v>4000000</v>
      </c>
      <c r="T272" s="38">
        <v>1</v>
      </c>
    </row>
    <row r="273" spans="1:20" ht="14.4" hidden="1" customHeight="1" outlineLevel="4" collapsed="1" x14ac:dyDescent="0.3">
      <c r="A273" s="25" t="s">
        <v>2</v>
      </c>
      <c r="B273" s="25" t="s">
        <v>2</v>
      </c>
      <c r="C273" s="40" t="s">
        <v>2</v>
      </c>
      <c r="D273" s="41" t="s">
        <v>2</v>
      </c>
      <c r="E273" s="41" t="s">
        <v>2</v>
      </c>
      <c r="F273" s="25" t="s">
        <v>2</v>
      </c>
      <c r="H273" s="42">
        <v>4457953</v>
      </c>
      <c r="I273" s="42">
        <v>0</v>
      </c>
      <c r="J273" s="42">
        <v>4457953</v>
      </c>
      <c r="K273" s="42">
        <v>0</v>
      </c>
      <c r="L273" s="42">
        <v>0</v>
      </c>
      <c r="M273" s="42">
        <v>0</v>
      </c>
      <c r="N273" s="43">
        <v>-4457953</v>
      </c>
      <c r="O273" s="38">
        <v>0</v>
      </c>
      <c r="P273" s="42">
        <v>0</v>
      </c>
      <c r="Q273" s="42">
        <v>0</v>
      </c>
      <c r="R273" s="42">
        <v>0</v>
      </c>
      <c r="S273" s="43">
        <v>-4457953</v>
      </c>
      <c r="T273" s="38">
        <v>0</v>
      </c>
    </row>
    <row r="274" spans="1:20" ht="14.4" customHeight="1" outlineLevel="2" collapsed="1" x14ac:dyDescent="0.3">
      <c r="A274" s="25" t="s">
        <v>2</v>
      </c>
      <c r="B274" s="25" t="s">
        <v>2</v>
      </c>
      <c r="D274" s="25" t="s">
        <v>47</v>
      </c>
      <c r="H274" s="36">
        <v>139000</v>
      </c>
      <c r="I274" s="36">
        <v>0</v>
      </c>
      <c r="J274" s="36">
        <v>139000</v>
      </c>
      <c r="K274" s="36">
        <v>141252.19</v>
      </c>
      <c r="L274" s="36">
        <v>0</v>
      </c>
      <c r="M274" s="36">
        <v>141252.19</v>
      </c>
      <c r="N274" s="36">
        <v>2252.19</v>
      </c>
      <c r="O274" s="38">
        <v>1.0162028057553958</v>
      </c>
      <c r="P274" s="36">
        <v>145409.933334</v>
      </c>
      <c r="Q274" s="36">
        <v>0</v>
      </c>
      <c r="R274" s="36">
        <v>145409.933334</v>
      </c>
      <c r="S274" s="36">
        <v>6409.9333340000003</v>
      </c>
      <c r="T274" s="39">
        <v>1.0461146283021583</v>
      </c>
    </row>
    <row r="275" spans="1:20" ht="14.4" hidden="1" customHeight="1" outlineLevel="3" collapsed="1" x14ac:dyDescent="0.3">
      <c r="A275" s="25" t="s">
        <v>2</v>
      </c>
      <c r="B275" s="25" t="s">
        <v>2</v>
      </c>
      <c r="C275" s="40" t="s">
        <v>2</v>
      </c>
      <c r="E275" s="25" t="s">
        <v>2</v>
      </c>
      <c r="H275" s="36">
        <v>139000</v>
      </c>
      <c r="I275" s="36">
        <v>0</v>
      </c>
      <c r="J275" s="36">
        <v>139000</v>
      </c>
      <c r="K275" s="36">
        <v>141252.19</v>
      </c>
      <c r="L275" s="36">
        <v>0</v>
      </c>
      <c r="M275" s="36">
        <v>141252.19</v>
      </c>
      <c r="N275" s="36">
        <v>2252.19</v>
      </c>
      <c r="O275" s="38">
        <v>1.0162028057553958</v>
      </c>
      <c r="P275" s="36">
        <v>145409.933334</v>
      </c>
      <c r="Q275" s="36">
        <v>0</v>
      </c>
      <c r="R275" s="36">
        <v>145409.933334</v>
      </c>
      <c r="S275" s="36">
        <v>6409.9333340000003</v>
      </c>
      <c r="T275" s="39">
        <v>1.0461146283021583</v>
      </c>
    </row>
    <row r="276" spans="1:20" ht="14.4" hidden="1" customHeight="1" outlineLevel="4" collapsed="1" x14ac:dyDescent="0.3">
      <c r="A276" s="25" t="s">
        <v>2</v>
      </c>
      <c r="B276" s="25" t="s">
        <v>2</v>
      </c>
      <c r="C276" s="40" t="s">
        <v>2</v>
      </c>
      <c r="D276" s="41" t="s">
        <v>2</v>
      </c>
      <c r="E276" s="41" t="s">
        <v>2</v>
      </c>
      <c r="F276" s="25" t="s">
        <v>2</v>
      </c>
      <c r="H276" s="42">
        <v>0</v>
      </c>
      <c r="I276" s="42">
        <v>0</v>
      </c>
      <c r="J276" s="42">
        <v>0</v>
      </c>
      <c r="K276" s="42">
        <v>141252.19</v>
      </c>
      <c r="L276" s="42">
        <v>0</v>
      </c>
      <c r="M276" s="42">
        <v>141252.19</v>
      </c>
      <c r="N276" s="42">
        <v>141252.19</v>
      </c>
      <c r="O276" s="38">
        <v>1</v>
      </c>
      <c r="P276" s="42">
        <v>145409.933334</v>
      </c>
      <c r="Q276" s="42">
        <v>0</v>
      </c>
      <c r="R276" s="42">
        <v>145409.933334</v>
      </c>
      <c r="S276" s="42">
        <v>145409.933334</v>
      </c>
      <c r="T276" s="38">
        <v>1</v>
      </c>
    </row>
    <row r="277" spans="1:20" ht="14.4" hidden="1" customHeight="1" outlineLevel="4" collapsed="1" x14ac:dyDescent="0.3">
      <c r="A277" s="25" t="s">
        <v>2</v>
      </c>
      <c r="B277" s="25" t="s">
        <v>2</v>
      </c>
      <c r="C277" s="40" t="s">
        <v>2</v>
      </c>
      <c r="D277" s="41" t="s">
        <v>2</v>
      </c>
      <c r="E277" s="41" t="s">
        <v>2</v>
      </c>
      <c r="F277" s="25" t="s">
        <v>2</v>
      </c>
      <c r="H277" s="42">
        <v>139000</v>
      </c>
      <c r="I277" s="42">
        <v>0</v>
      </c>
      <c r="J277" s="42">
        <v>139000</v>
      </c>
      <c r="K277" s="42">
        <v>0</v>
      </c>
      <c r="L277" s="42">
        <v>0</v>
      </c>
      <c r="M277" s="42">
        <v>0</v>
      </c>
      <c r="N277" s="43">
        <v>-139000</v>
      </c>
      <c r="O277" s="38">
        <v>0</v>
      </c>
      <c r="P277" s="42">
        <v>0</v>
      </c>
      <c r="Q277" s="42">
        <v>0</v>
      </c>
      <c r="R277" s="42">
        <v>0</v>
      </c>
      <c r="S277" s="43">
        <v>-139000</v>
      </c>
      <c r="T277" s="38">
        <v>0</v>
      </c>
    </row>
    <row r="278" spans="1:20" ht="14.4" customHeight="1" outlineLevel="2" collapsed="1" x14ac:dyDescent="0.3">
      <c r="A278" s="25" t="s">
        <v>2</v>
      </c>
      <c r="B278" s="25" t="s">
        <v>2</v>
      </c>
      <c r="D278" s="25" t="s">
        <v>48</v>
      </c>
      <c r="H278" s="36">
        <v>299000</v>
      </c>
      <c r="I278" s="36">
        <v>0</v>
      </c>
      <c r="J278" s="36">
        <v>299000</v>
      </c>
      <c r="K278" s="36">
        <v>305676.73</v>
      </c>
      <c r="L278" s="36">
        <v>0</v>
      </c>
      <c r="M278" s="36">
        <v>305676.73</v>
      </c>
      <c r="N278" s="36">
        <v>6676.73</v>
      </c>
      <c r="O278" s="38">
        <v>1.0223302006688963</v>
      </c>
      <c r="P278" s="36">
        <v>314674.31333400001</v>
      </c>
      <c r="Q278" s="36">
        <v>0</v>
      </c>
      <c r="R278" s="36">
        <v>314674.31333400001</v>
      </c>
      <c r="S278" s="36">
        <v>15674.313334</v>
      </c>
      <c r="T278" s="39">
        <v>1.0524224526220736</v>
      </c>
    </row>
    <row r="279" spans="1:20" ht="14.4" hidden="1" customHeight="1" outlineLevel="3" collapsed="1" x14ac:dyDescent="0.3">
      <c r="A279" s="25" t="s">
        <v>2</v>
      </c>
      <c r="B279" s="25" t="s">
        <v>2</v>
      </c>
      <c r="C279" s="40" t="s">
        <v>2</v>
      </c>
      <c r="E279" s="25" t="s">
        <v>2</v>
      </c>
      <c r="H279" s="36">
        <v>299000</v>
      </c>
      <c r="I279" s="36">
        <v>0</v>
      </c>
      <c r="J279" s="36">
        <v>299000</v>
      </c>
      <c r="K279" s="36">
        <v>305676.73</v>
      </c>
      <c r="L279" s="36">
        <v>0</v>
      </c>
      <c r="M279" s="36">
        <v>305676.73</v>
      </c>
      <c r="N279" s="36">
        <v>6676.73</v>
      </c>
      <c r="O279" s="38">
        <v>1.0223302006688963</v>
      </c>
      <c r="P279" s="36">
        <v>314674.31333400001</v>
      </c>
      <c r="Q279" s="36">
        <v>0</v>
      </c>
      <c r="R279" s="36">
        <v>314674.31333400001</v>
      </c>
      <c r="S279" s="36">
        <v>15674.313334</v>
      </c>
      <c r="T279" s="39">
        <v>1.0524224526220736</v>
      </c>
    </row>
    <row r="280" spans="1:20" ht="14.4" hidden="1" customHeight="1" outlineLevel="4" collapsed="1" x14ac:dyDescent="0.3">
      <c r="A280" s="25" t="s">
        <v>2</v>
      </c>
      <c r="B280" s="25" t="s">
        <v>2</v>
      </c>
      <c r="C280" s="40" t="s">
        <v>2</v>
      </c>
      <c r="D280" s="41" t="s">
        <v>2</v>
      </c>
      <c r="E280" s="41" t="s">
        <v>2</v>
      </c>
      <c r="F280" s="25" t="s">
        <v>2</v>
      </c>
      <c r="H280" s="42">
        <v>299000</v>
      </c>
      <c r="I280" s="42">
        <v>0</v>
      </c>
      <c r="J280" s="42">
        <v>299000</v>
      </c>
      <c r="K280" s="42">
        <v>305676.73</v>
      </c>
      <c r="L280" s="42">
        <v>0</v>
      </c>
      <c r="M280" s="42">
        <v>305676.73</v>
      </c>
      <c r="N280" s="42">
        <v>6676.73</v>
      </c>
      <c r="O280" s="38">
        <v>1.0223302006688963</v>
      </c>
      <c r="P280" s="42">
        <v>314674.31333400001</v>
      </c>
      <c r="Q280" s="42">
        <v>0</v>
      </c>
      <c r="R280" s="42">
        <v>314674.31333400001</v>
      </c>
      <c r="S280" s="42">
        <v>15674.313334</v>
      </c>
      <c r="T280" s="38">
        <v>1.0524224526220736</v>
      </c>
    </row>
    <row r="281" spans="1:20" ht="14.4" customHeight="1" outlineLevel="2" collapsed="1" x14ac:dyDescent="0.3">
      <c r="A281" s="25" t="s">
        <v>2</v>
      </c>
      <c r="B281" s="25" t="s">
        <v>2</v>
      </c>
      <c r="D281" s="25" t="s">
        <v>49</v>
      </c>
      <c r="H281" s="36">
        <v>332000</v>
      </c>
      <c r="I281" s="36">
        <v>0</v>
      </c>
      <c r="J281" s="36">
        <v>332000</v>
      </c>
      <c r="K281" s="36">
        <v>338749.91</v>
      </c>
      <c r="L281" s="36">
        <v>0</v>
      </c>
      <c r="M281" s="36">
        <v>338749.91</v>
      </c>
      <c r="N281" s="36">
        <v>6749.91</v>
      </c>
      <c r="O281" s="38">
        <v>1.0203310542168675</v>
      </c>
      <c r="P281" s="36">
        <v>348721.13333300001</v>
      </c>
      <c r="Q281" s="36">
        <v>0</v>
      </c>
      <c r="R281" s="36">
        <v>348721.13333300001</v>
      </c>
      <c r="S281" s="36">
        <v>16721.133333000002</v>
      </c>
      <c r="T281" s="39">
        <v>1.050364859436747</v>
      </c>
    </row>
    <row r="282" spans="1:20" ht="14.4" hidden="1" customHeight="1" outlineLevel="3" collapsed="1" x14ac:dyDescent="0.3">
      <c r="A282" s="25" t="s">
        <v>2</v>
      </c>
      <c r="B282" s="25" t="s">
        <v>2</v>
      </c>
      <c r="C282" s="40" t="s">
        <v>2</v>
      </c>
      <c r="E282" s="25" t="s">
        <v>2</v>
      </c>
      <c r="H282" s="36">
        <v>332000</v>
      </c>
      <c r="I282" s="36">
        <v>0</v>
      </c>
      <c r="J282" s="36">
        <v>332000</v>
      </c>
      <c r="K282" s="36">
        <v>338749.91</v>
      </c>
      <c r="L282" s="36">
        <v>0</v>
      </c>
      <c r="M282" s="36">
        <v>338749.91</v>
      </c>
      <c r="N282" s="36">
        <v>6749.91</v>
      </c>
      <c r="O282" s="38">
        <v>1.0203310542168675</v>
      </c>
      <c r="P282" s="36">
        <v>348721.13333300001</v>
      </c>
      <c r="Q282" s="36">
        <v>0</v>
      </c>
      <c r="R282" s="36">
        <v>348721.13333300001</v>
      </c>
      <c r="S282" s="36">
        <v>16721.133333000002</v>
      </c>
      <c r="T282" s="39">
        <v>1.050364859436747</v>
      </c>
    </row>
    <row r="283" spans="1:20" ht="14.4" hidden="1" customHeight="1" outlineLevel="4" collapsed="1" x14ac:dyDescent="0.3">
      <c r="A283" s="25" t="s">
        <v>2</v>
      </c>
      <c r="B283" s="25" t="s">
        <v>2</v>
      </c>
      <c r="C283" s="40" t="s">
        <v>2</v>
      </c>
      <c r="D283" s="41" t="s">
        <v>2</v>
      </c>
      <c r="E283" s="41" t="s">
        <v>2</v>
      </c>
      <c r="F283" s="25" t="s">
        <v>2</v>
      </c>
      <c r="H283" s="42">
        <v>332000</v>
      </c>
      <c r="I283" s="42">
        <v>0</v>
      </c>
      <c r="J283" s="42">
        <v>332000</v>
      </c>
      <c r="K283" s="42">
        <v>338749.91</v>
      </c>
      <c r="L283" s="42">
        <v>0</v>
      </c>
      <c r="M283" s="42">
        <v>338749.91</v>
      </c>
      <c r="N283" s="42">
        <v>6749.91</v>
      </c>
      <c r="O283" s="38">
        <v>1.0203310542168675</v>
      </c>
      <c r="P283" s="42">
        <v>348721.13333300001</v>
      </c>
      <c r="Q283" s="42">
        <v>0</v>
      </c>
      <c r="R283" s="42">
        <v>348721.13333300001</v>
      </c>
      <c r="S283" s="42">
        <v>16721.133333000002</v>
      </c>
      <c r="T283" s="38">
        <v>1.050364859436747</v>
      </c>
    </row>
    <row r="284" spans="1:20" ht="14.4" customHeight="1" outlineLevel="1" x14ac:dyDescent="0.3">
      <c r="A284" s="30" t="s">
        <v>2</v>
      </c>
      <c r="B284" s="30" t="s">
        <v>2</v>
      </c>
      <c r="C284" s="44" t="s">
        <v>50</v>
      </c>
      <c r="H284" s="32">
        <v>5378968</v>
      </c>
      <c r="I284" s="32">
        <v>0</v>
      </c>
      <c r="J284" s="32">
        <v>5378968</v>
      </c>
      <c r="K284" s="32">
        <v>2741836.99</v>
      </c>
      <c r="L284" s="32">
        <v>0</v>
      </c>
      <c r="M284" s="32">
        <v>2741836.99</v>
      </c>
      <c r="N284" s="33">
        <v>-2637131.0099999998</v>
      </c>
      <c r="O284" s="34">
        <v>0.50973290601468535</v>
      </c>
      <c r="P284" s="32">
        <v>5469420.9633320002</v>
      </c>
      <c r="Q284" s="33">
        <v>-542449</v>
      </c>
      <c r="R284" s="32">
        <v>4926971.9633320002</v>
      </c>
      <c r="S284" s="33">
        <v>-451996.03666799999</v>
      </c>
      <c r="T284" s="35">
        <v>0.91596974797619168</v>
      </c>
    </row>
    <row r="285" spans="1:20" ht="14.4" customHeight="1" outlineLevel="2" collapsed="1" x14ac:dyDescent="0.3">
      <c r="A285" s="25" t="s">
        <v>2</v>
      </c>
      <c r="B285" s="25" t="s">
        <v>2</v>
      </c>
      <c r="D285" s="25" t="s">
        <v>51</v>
      </c>
      <c r="H285" s="36">
        <v>3708468</v>
      </c>
      <c r="I285" s="36">
        <v>0</v>
      </c>
      <c r="J285" s="36">
        <v>3708468</v>
      </c>
      <c r="K285" s="36">
        <v>1503461.89</v>
      </c>
      <c r="L285" s="36">
        <v>0</v>
      </c>
      <c r="M285" s="36">
        <v>1503461.89</v>
      </c>
      <c r="N285" s="37">
        <v>-2205006.11</v>
      </c>
      <c r="O285" s="38">
        <v>0.40541320297222466</v>
      </c>
      <c r="P285" s="36">
        <v>3706697.3099989998</v>
      </c>
      <c r="Q285" s="37">
        <v>-396015</v>
      </c>
      <c r="R285" s="36">
        <v>3310682.3099989998</v>
      </c>
      <c r="S285" s="37">
        <v>-397785.69000100001</v>
      </c>
      <c r="T285" s="39">
        <v>0.89273584401941719</v>
      </c>
    </row>
    <row r="286" spans="1:20" ht="14.4" hidden="1" customHeight="1" outlineLevel="3" collapsed="1" x14ac:dyDescent="0.3">
      <c r="A286" s="25" t="s">
        <v>2</v>
      </c>
      <c r="B286" s="25" t="s">
        <v>2</v>
      </c>
      <c r="C286" s="40" t="s">
        <v>2</v>
      </c>
      <c r="E286" s="25" t="s">
        <v>2</v>
      </c>
      <c r="H286" s="36">
        <v>3708468</v>
      </c>
      <c r="I286" s="36">
        <v>0</v>
      </c>
      <c r="J286" s="36">
        <v>3708468</v>
      </c>
      <c r="K286" s="36">
        <v>1503461.89</v>
      </c>
      <c r="L286" s="36">
        <v>0</v>
      </c>
      <c r="M286" s="36">
        <v>1503461.89</v>
      </c>
      <c r="N286" s="37">
        <v>-2205006.11</v>
      </c>
      <c r="O286" s="38">
        <v>0.40541320297222466</v>
      </c>
      <c r="P286" s="36">
        <v>3706697.3099989998</v>
      </c>
      <c r="Q286" s="37">
        <v>-396015</v>
      </c>
      <c r="R286" s="36">
        <v>3310682.3099989998</v>
      </c>
      <c r="S286" s="37">
        <v>-397785.69000100001</v>
      </c>
      <c r="T286" s="39">
        <v>0.89273584401941719</v>
      </c>
    </row>
    <row r="287" spans="1:20" ht="14.4" hidden="1" customHeight="1" outlineLevel="4" collapsed="1" x14ac:dyDescent="0.3">
      <c r="A287" s="25" t="s">
        <v>2</v>
      </c>
      <c r="B287" s="25" t="s">
        <v>2</v>
      </c>
      <c r="C287" s="40" t="s">
        <v>2</v>
      </c>
      <c r="D287" s="41" t="s">
        <v>2</v>
      </c>
      <c r="E287" s="41" t="s">
        <v>2</v>
      </c>
      <c r="F287" s="25" t="s">
        <v>2</v>
      </c>
      <c r="H287" s="42">
        <v>0</v>
      </c>
      <c r="I287" s="42">
        <v>0</v>
      </c>
      <c r="J287" s="42">
        <v>0</v>
      </c>
      <c r="K287" s="42">
        <v>582</v>
      </c>
      <c r="L287" s="42">
        <v>0</v>
      </c>
      <c r="M287" s="42">
        <v>582</v>
      </c>
      <c r="N287" s="42">
        <v>582</v>
      </c>
      <c r="O287" s="38">
        <v>1</v>
      </c>
      <c r="P287" s="42">
        <v>1104</v>
      </c>
      <c r="Q287" s="42">
        <v>14632</v>
      </c>
      <c r="R287" s="42">
        <v>15736</v>
      </c>
      <c r="S287" s="42">
        <v>15736</v>
      </c>
      <c r="T287" s="38">
        <v>1</v>
      </c>
    </row>
    <row r="288" spans="1:20" ht="14.4" hidden="1" customHeight="1" outlineLevel="4" collapsed="1" x14ac:dyDescent="0.3">
      <c r="A288" s="25" t="s">
        <v>2</v>
      </c>
      <c r="B288" s="25" t="s">
        <v>2</v>
      </c>
      <c r="C288" s="40" t="s">
        <v>2</v>
      </c>
      <c r="D288" s="41" t="s">
        <v>2</v>
      </c>
      <c r="E288" s="41" t="s">
        <v>2</v>
      </c>
      <c r="F288" s="25" t="s">
        <v>2</v>
      </c>
      <c r="H288" s="42">
        <v>2748761</v>
      </c>
      <c r="I288" s="42">
        <v>0</v>
      </c>
      <c r="J288" s="42">
        <v>2748761</v>
      </c>
      <c r="K288" s="42">
        <v>276822.31</v>
      </c>
      <c r="L288" s="42">
        <v>0</v>
      </c>
      <c r="M288" s="42">
        <v>276822.31</v>
      </c>
      <c r="N288" s="43">
        <v>-2471938.69</v>
      </c>
      <c r="O288" s="38">
        <v>0.10070803172774934</v>
      </c>
      <c r="P288" s="42">
        <v>409459.25</v>
      </c>
      <c r="Q288" s="43">
        <v>-351517</v>
      </c>
      <c r="R288" s="42">
        <v>57942.25</v>
      </c>
      <c r="S288" s="43">
        <v>-2690818.75</v>
      </c>
      <c r="T288" s="38">
        <v>2.1079406321611809E-2</v>
      </c>
    </row>
    <row r="289" spans="1:20" ht="14.4" hidden="1" customHeight="1" outlineLevel="4" collapsed="1" x14ac:dyDescent="0.3">
      <c r="A289" s="25" t="s">
        <v>2</v>
      </c>
      <c r="B289" s="25" t="s">
        <v>2</v>
      </c>
      <c r="C289" s="40" t="s">
        <v>2</v>
      </c>
      <c r="D289" s="41" t="s">
        <v>2</v>
      </c>
      <c r="E289" s="41" t="s">
        <v>2</v>
      </c>
      <c r="F289" s="25" t="s">
        <v>2</v>
      </c>
      <c r="H289" s="42">
        <v>771000</v>
      </c>
      <c r="I289" s="42">
        <v>0</v>
      </c>
      <c r="J289" s="42">
        <v>771000</v>
      </c>
      <c r="K289" s="42">
        <v>0</v>
      </c>
      <c r="L289" s="42">
        <v>0</v>
      </c>
      <c r="M289" s="42">
        <v>0</v>
      </c>
      <c r="N289" s="43">
        <v>-771000</v>
      </c>
      <c r="O289" s="38">
        <v>0</v>
      </c>
      <c r="P289" s="42">
        <v>0</v>
      </c>
      <c r="Q289" s="43">
        <v>-59130</v>
      </c>
      <c r="R289" s="43">
        <v>-59130</v>
      </c>
      <c r="S289" s="43">
        <v>-830130</v>
      </c>
      <c r="T289" s="45">
        <v>-7.669260700389105E-2</v>
      </c>
    </row>
    <row r="290" spans="1:20" ht="14.4" hidden="1" customHeight="1" outlineLevel="4" collapsed="1" x14ac:dyDescent="0.3">
      <c r="A290" s="25" t="s">
        <v>2</v>
      </c>
      <c r="B290" s="25" t="s">
        <v>2</v>
      </c>
      <c r="C290" s="40" t="s">
        <v>2</v>
      </c>
      <c r="D290" s="41" t="s">
        <v>2</v>
      </c>
      <c r="E290" s="41" t="s">
        <v>2</v>
      </c>
      <c r="F290" s="25" t="s">
        <v>2</v>
      </c>
      <c r="H290" s="42">
        <v>0</v>
      </c>
      <c r="I290" s="42">
        <v>0</v>
      </c>
      <c r="J290" s="42">
        <v>0</v>
      </c>
      <c r="K290" s="42">
        <v>54271.75</v>
      </c>
      <c r="L290" s="42">
        <v>0</v>
      </c>
      <c r="M290" s="42">
        <v>54271.75</v>
      </c>
      <c r="N290" s="42">
        <v>54271.75</v>
      </c>
      <c r="O290" s="38">
        <v>1</v>
      </c>
      <c r="P290" s="42">
        <v>86035.283334000007</v>
      </c>
      <c r="Q290" s="42">
        <v>0</v>
      </c>
      <c r="R290" s="42">
        <v>86035.283334000007</v>
      </c>
      <c r="S290" s="42">
        <v>86035.283334000007</v>
      </c>
      <c r="T290" s="38">
        <v>1</v>
      </c>
    </row>
    <row r="291" spans="1:20" ht="14.4" hidden="1" customHeight="1" outlineLevel="4" collapsed="1" x14ac:dyDescent="0.3">
      <c r="A291" s="25" t="s">
        <v>2</v>
      </c>
      <c r="B291" s="25" t="s">
        <v>2</v>
      </c>
      <c r="C291" s="40" t="s">
        <v>2</v>
      </c>
      <c r="D291" s="41" t="s">
        <v>2</v>
      </c>
      <c r="E291" s="41" t="s">
        <v>2</v>
      </c>
      <c r="F291" s="25" t="s">
        <v>2</v>
      </c>
      <c r="H291" s="42">
        <v>75000</v>
      </c>
      <c r="I291" s="42">
        <v>0</v>
      </c>
      <c r="J291" s="42">
        <v>75000</v>
      </c>
      <c r="K291" s="42">
        <v>85680</v>
      </c>
      <c r="L291" s="42">
        <v>0</v>
      </c>
      <c r="M291" s="42">
        <v>85680</v>
      </c>
      <c r="N291" s="42">
        <v>10680</v>
      </c>
      <c r="O291" s="38">
        <v>1.1424000000000001</v>
      </c>
      <c r="P291" s="42">
        <v>85680</v>
      </c>
      <c r="Q291" s="42">
        <v>0</v>
      </c>
      <c r="R291" s="42">
        <v>85680</v>
      </c>
      <c r="S291" s="42">
        <v>10680</v>
      </c>
      <c r="T291" s="38">
        <v>1.1424000000000001</v>
      </c>
    </row>
    <row r="292" spans="1:20" ht="14.4" hidden="1" customHeight="1" outlineLevel="4" collapsed="1" x14ac:dyDescent="0.3">
      <c r="A292" s="25" t="s">
        <v>2</v>
      </c>
      <c r="B292" s="25" t="s">
        <v>2</v>
      </c>
      <c r="C292" s="40" t="s">
        <v>2</v>
      </c>
      <c r="D292" s="41" t="s">
        <v>2</v>
      </c>
      <c r="E292" s="41" t="s">
        <v>2</v>
      </c>
      <c r="F292" s="25" t="s">
        <v>2</v>
      </c>
      <c r="H292" s="42">
        <v>0</v>
      </c>
      <c r="I292" s="42">
        <v>0</v>
      </c>
      <c r="J292" s="42">
        <v>0</v>
      </c>
      <c r="K292" s="42">
        <v>19830</v>
      </c>
      <c r="L292" s="42">
        <v>0</v>
      </c>
      <c r="M292" s="42">
        <v>19830</v>
      </c>
      <c r="N292" s="42">
        <v>19830</v>
      </c>
      <c r="O292" s="38">
        <v>1</v>
      </c>
      <c r="P292" s="42">
        <v>19830</v>
      </c>
      <c r="Q292" s="42">
        <v>0</v>
      </c>
      <c r="R292" s="42">
        <v>19830</v>
      </c>
      <c r="S292" s="42">
        <v>19830</v>
      </c>
      <c r="T292" s="38">
        <v>1</v>
      </c>
    </row>
    <row r="293" spans="1:20" ht="14.4" hidden="1" customHeight="1" outlineLevel="4" collapsed="1" x14ac:dyDescent="0.3">
      <c r="A293" s="25" t="s">
        <v>2</v>
      </c>
      <c r="B293" s="25" t="s">
        <v>2</v>
      </c>
      <c r="C293" s="40" t="s">
        <v>2</v>
      </c>
      <c r="D293" s="41" t="s">
        <v>2</v>
      </c>
      <c r="E293" s="41" t="s">
        <v>2</v>
      </c>
      <c r="F293" s="25" t="s">
        <v>2</v>
      </c>
      <c r="H293" s="42">
        <v>0</v>
      </c>
      <c r="I293" s="42">
        <v>0</v>
      </c>
      <c r="J293" s="42">
        <v>0</v>
      </c>
      <c r="K293" s="42">
        <v>500</v>
      </c>
      <c r="L293" s="42">
        <v>0</v>
      </c>
      <c r="M293" s="42">
        <v>500</v>
      </c>
      <c r="N293" s="42">
        <v>500</v>
      </c>
      <c r="O293" s="38">
        <v>1</v>
      </c>
      <c r="P293" s="42">
        <v>23224.666667000001</v>
      </c>
      <c r="Q293" s="42">
        <v>0</v>
      </c>
      <c r="R293" s="42">
        <v>23224.666667000001</v>
      </c>
      <c r="S293" s="42">
        <v>23224.666667000001</v>
      </c>
      <c r="T293" s="38">
        <v>1</v>
      </c>
    </row>
    <row r="294" spans="1:20" ht="14.4" hidden="1" customHeight="1" outlineLevel="4" collapsed="1" x14ac:dyDescent="0.3">
      <c r="A294" s="25" t="s">
        <v>2</v>
      </c>
      <c r="B294" s="25" t="s">
        <v>2</v>
      </c>
      <c r="C294" s="40" t="s">
        <v>2</v>
      </c>
      <c r="D294" s="41" t="s">
        <v>2</v>
      </c>
      <c r="E294" s="41" t="s">
        <v>2</v>
      </c>
      <c r="F294" s="25" t="s">
        <v>2</v>
      </c>
      <c r="H294" s="42">
        <v>0</v>
      </c>
      <c r="I294" s="42">
        <v>0</v>
      </c>
      <c r="J294" s="42">
        <v>0</v>
      </c>
      <c r="K294" s="42">
        <v>71750.03</v>
      </c>
      <c r="L294" s="42">
        <v>0</v>
      </c>
      <c r="M294" s="42">
        <v>71750.03</v>
      </c>
      <c r="N294" s="42">
        <v>71750.03</v>
      </c>
      <c r="O294" s="38">
        <v>1</v>
      </c>
      <c r="P294" s="42">
        <v>71750.03</v>
      </c>
      <c r="Q294" s="42">
        <v>0</v>
      </c>
      <c r="R294" s="42">
        <v>71750.03</v>
      </c>
      <c r="S294" s="42">
        <v>71750.03</v>
      </c>
      <c r="T294" s="38">
        <v>1</v>
      </c>
    </row>
    <row r="295" spans="1:20" ht="14.4" hidden="1" customHeight="1" outlineLevel="4" collapsed="1" x14ac:dyDescent="0.3">
      <c r="A295" s="25" t="s">
        <v>2</v>
      </c>
      <c r="B295" s="25" t="s">
        <v>2</v>
      </c>
      <c r="C295" s="40" t="s">
        <v>2</v>
      </c>
      <c r="D295" s="41" t="s">
        <v>2</v>
      </c>
      <c r="E295" s="41" t="s">
        <v>2</v>
      </c>
      <c r="F295" s="25" t="s">
        <v>2</v>
      </c>
      <c r="H295" s="42">
        <v>0</v>
      </c>
      <c r="I295" s="42">
        <v>0</v>
      </c>
      <c r="J295" s="42">
        <v>0</v>
      </c>
      <c r="K295" s="42">
        <v>47</v>
      </c>
      <c r="L295" s="42">
        <v>0</v>
      </c>
      <c r="M295" s="42">
        <v>47</v>
      </c>
      <c r="N295" s="42">
        <v>47</v>
      </c>
      <c r="O295" s="38">
        <v>1</v>
      </c>
      <c r="P295" s="42">
        <v>11202.669999</v>
      </c>
      <c r="Q295" s="42">
        <v>0</v>
      </c>
      <c r="R295" s="42">
        <v>11202.669999</v>
      </c>
      <c r="S295" s="42">
        <v>11202.669999</v>
      </c>
      <c r="T295" s="38">
        <v>1</v>
      </c>
    </row>
    <row r="296" spans="1:20" ht="14.4" hidden="1" customHeight="1" outlineLevel="4" collapsed="1" x14ac:dyDescent="0.3">
      <c r="A296" s="25" t="s">
        <v>2</v>
      </c>
      <c r="B296" s="25" t="s">
        <v>2</v>
      </c>
      <c r="C296" s="40" t="s">
        <v>2</v>
      </c>
      <c r="D296" s="41" t="s">
        <v>2</v>
      </c>
      <c r="E296" s="41" t="s">
        <v>2</v>
      </c>
      <c r="F296" s="25" t="s">
        <v>2</v>
      </c>
      <c r="H296" s="42">
        <v>0</v>
      </c>
      <c r="I296" s="42">
        <v>0</v>
      </c>
      <c r="J296" s="42">
        <v>0</v>
      </c>
      <c r="K296" s="42">
        <v>9448</v>
      </c>
      <c r="L296" s="42">
        <v>0</v>
      </c>
      <c r="M296" s="42">
        <v>9448</v>
      </c>
      <c r="N296" s="42">
        <v>9448</v>
      </c>
      <c r="O296" s="38">
        <v>1</v>
      </c>
      <c r="P296" s="42">
        <v>9648</v>
      </c>
      <c r="Q296" s="42">
        <v>0</v>
      </c>
      <c r="R296" s="42">
        <v>9648</v>
      </c>
      <c r="S296" s="42">
        <v>9648</v>
      </c>
      <c r="T296" s="38">
        <v>1</v>
      </c>
    </row>
    <row r="297" spans="1:20" ht="14.4" hidden="1" customHeight="1" outlineLevel="4" collapsed="1" x14ac:dyDescent="0.3">
      <c r="A297" s="25" t="s">
        <v>2</v>
      </c>
      <c r="B297" s="25" t="s">
        <v>2</v>
      </c>
      <c r="C297" s="40" t="s">
        <v>2</v>
      </c>
      <c r="D297" s="41" t="s">
        <v>2</v>
      </c>
      <c r="E297" s="41" t="s">
        <v>2</v>
      </c>
      <c r="F297" s="25" t="s">
        <v>2</v>
      </c>
      <c r="H297" s="42">
        <v>0</v>
      </c>
      <c r="I297" s="42">
        <v>0</v>
      </c>
      <c r="J297" s="42">
        <v>0</v>
      </c>
      <c r="K297" s="43">
        <v>-1800</v>
      </c>
      <c r="L297" s="42">
        <v>0</v>
      </c>
      <c r="M297" s="43">
        <v>-1800</v>
      </c>
      <c r="N297" s="43">
        <v>-1800</v>
      </c>
      <c r="O297" s="38">
        <v>1</v>
      </c>
      <c r="P297" s="42">
        <v>8526.6666659999992</v>
      </c>
      <c r="Q297" s="42">
        <v>0</v>
      </c>
      <c r="R297" s="42">
        <v>8526.6666659999992</v>
      </c>
      <c r="S297" s="42">
        <v>8526.6666659999992</v>
      </c>
      <c r="T297" s="38">
        <v>1</v>
      </c>
    </row>
    <row r="298" spans="1:20" ht="14.4" hidden="1" customHeight="1" outlineLevel="4" collapsed="1" x14ac:dyDescent="0.3">
      <c r="A298" s="25" t="s">
        <v>2</v>
      </c>
      <c r="B298" s="25" t="s">
        <v>2</v>
      </c>
      <c r="C298" s="40" t="s">
        <v>2</v>
      </c>
      <c r="D298" s="41" t="s">
        <v>2</v>
      </c>
      <c r="E298" s="41" t="s">
        <v>2</v>
      </c>
      <c r="F298" s="25" t="s">
        <v>2</v>
      </c>
      <c r="H298" s="42">
        <v>0</v>
      </c>
      <c r="I298" s="42">
        <v>0</v>
      </c>
      <c r="J298" s="42">
        <v>0</v>
      </c>
      <c r="K298" s="43">
        <v>-2640</v>
      </c>
      <c r="L298" s="42">
        <v>0</v>
      </c>
      <c r="M298" s="43">
        <v>-2640</v>
      </c>
      <c r="N298" s="43">
        <v>-2640</v>
      </c>
      <c r="O298" s="38">
        <v>1</v>
      </c>
      <c r="P298" s="42">
        <v>14080</v>
      </c>
      <c r="Q298" s="42">
        <v>0</v>
      </c>
      <c r="R298" s="42">
        <v>14080</v>
      </c>
      <c r="S298" s="42">
        <v>14080</v>
      </c>
      <c r="T298" s="38">
        <v>1</v>
      </c>
    </row>
    <row r="299" spans="1:20" ht="14.4" hidden="1" customHeight="1" outlineLevel="4" collapsed="1" x14ac:dyDescent="0.3">
      <c r="A299" s="25" t="s">
        <v>2</v>
      </c>
      <c r="B299" s="25" t="s">
        <v>2</v>
      </c>
      <c r="C299" s="40" t="s">
        <v>2</v>
      </c>
      <c r="D299" s="41" t="s">
        <v>2</v>
      </c>
      <c r="E299" s="41" t="s">
        <v>2</v>
      </c>
      <c r="F299" s="25" t="s">
        <v>2</v>
      </c>
      <c r="H299" s="42">
        <v>0</v>
      </c>
      <c r="I299" s="42">
        <v>0</v>
      </c>
      <c r="J299" s="42">
        <v>0</v>
      </c>
      <c r="K299" s="43">
        <v>-3553.95</v>
      </c>
      <c r="L299" s="42">
        <v>0</v>
      </c>
      <c r="M299" s="43">
        <v>-3553.95</v>
      </c>
      <c r="N299" s="43">
        <v>-3553.95</v>
      </c>
      <c r="O299" s="38">
        <v>1</v>
      </c>
      <c r="P299" s="42">
        <v>22762.27</v>
      </c>
      <c r="Q299" s="42">
        <v>0</v>
      </c>
      <c r="R299" s="42">
        <v>22762.27</v>
      </c>
      <c r="S299" s="42">
        <v>22762.27</v>
      </c>
      <c r="T299" s="38">
        <v>1</v>
      </c>
    </row>
    <row r="300" spans="1:20" ht="14.4" hidden="1" customHeight="1" outlineLevel="4" collapsed="1" x14ac:dyDescent="0.3">
      <c r="A300" s="25" t="s">
        <v>2</v>
      </c>
      <c r="B300" s="25" t="s">
        <v>2</v>
      </c>
      <c r="C300" s="40" t="s">
        <v>2</v>
      </c>
      <c r="D300" s="41" t="s">
        <v>2</v>
      </c>
      <c r="E300" s="41" t="s">
        <v>2</v>
      </c>
      <c r="F300" s="25" t="s">
        <v>2</v>
      </c>
      <c r="H300" s="42">
        <v>0</v>
      </c>
      <c r="I300" s="42">
        <v>0</v>
      </c>
      <c r="J300" s="42">
        <v>0</v>
      </c>
      <c r="K300" s="42">
        <v>69317.5</v>
      </c>
      <c r="L300" s="42">
        <v>0</v>
      </c>
      <c r="M300" s="42">
        <v>69317.5</v>
      </c>
      <c r="N300" s="42">
        <v>69317.5</v>
      </c>
      <c r="O300" s="38">
        <v>1</v>
      </c>
      <c r="P300" s="42">
        <v>137467.5</v>
      </c>
      <c r="Q300" s="42">
        <v>0</v>
      </c>
      <c r="R300" s="42">
        <v>137467.5</v>
      </c>
      <c r="S300" s="42">
        <v>137467.5</v>
      </c>
      <c r="T300" s="38">
        <v>1</v>
      </c>
    </row>
    <row r="301" spans="1:20" ht="14.4" hidden="1" customHeight="1" outlineLevel="4" collapsed="1" x14ac:dyDescent="0.3">
      <c r="A301" s="25" t="s">
        <v>2</v>
      </c>
      <c r="B301" s="25" t="s">
        <v>2</v>
      </c>
      <c r="C301" s="40" t="s">
        <v>2</v>
      </c>
      <c r="D301" s="41" t="s">
        <v>2</v>
      </c>
      <c r="E301" s="41" t="s">
        <v>2</v>
      </c>
      <c r="F301" s="25" t="s">
        <v>2</v>
      </c>
      <c r="H301" s="42">
        <v>0</v>
      </c>
      <c r="I301" s="42">
        <v>0</v>
      </c>
      <c r="J301" s="42">
        <v>0</v>
      </c>
      <c r="K301" s="42">
        <v>14640</v>
      </c>
      <c r="L301" s="42">
        <v>0</v>
      </c>
      <c r="M301" s="42">
        <v>14640</v>
      </c>
      <c r="N301" s="42">
        <v>14640</v>
      </c>
      <c r="O301" s="38">
        <v>1</v>
      </c>
      <c r="P301" s="42">
        <v>14680</v>
      </c>
      <c r="Q301" s="42">
        <v>0</v>
      </c>
      <c r="R301" s="42">
        <v>14680</v>
      </c>
      <c r="S301" s="42">
        <v>14680</v>
      </c>
      <c r="T301" s="38">
        <v>1</v>
      </c>
    </row>
    <row r="302" spans="1:20" ht="14.4" hidden="1" customHeight="1" outlineLevel="4" collapsed="1" x14ac:dyDescent="0.3">
      <c r="A302" s="25" t="s">
        <v>2</v>
      </c>
      <c r="B302" s="25" t="s">
        <v>2</v>
      </c>
      <c r="C302" s="40" t="s">
        <v>2</v>
      </c>
      <c r="D302" s="41" t="s">
        <v>2</v>
      </c>
      <c r="E302" s="41" t="s">
        <v>2</v>
      </c>
      <c r="F302" s="25" t="s">
        <v>2</v>
      </c>
      <c r="H302" s="42">
        <v>113707</v>
      </c>
      <c r="I302" s="42">
        <v>0</v>
      </c>
      <c r="J302" s="42">
        <v>113707</v>
      </c>
      <c r="K302" s="42">
        <v>0</v>
      </c>
      <c r="L302" s="42">
        <v>0</v>
      </c>
      <c r="M302" s="42">
        <v>0</v>
      </c>
      <c r="N302" s="43">
        <v>-113707</v>
      </c>
      <c r="O302" s="38">
        <v>0</v>
      </c>
      <c r="P302" s="42">
        <v>109671</v>
      </c>
      <c r="Q302" s="42">
        <v>0</v>
      </c>
      <c r="R302" s="42">
        <v>109671</v>
      </c>
      <c r="S302" s="43">
        <v>-4036</v>
      </c>
      <c r="T302" s="38">
        <v>0.96450526352819088</v>
      </c>
    </row>
    <row r="303" spans="1:20" ht="14.4" hidden="1" customHeight="1" outlineLevel="4" collapsed="1" x14ac:dyDescent="0.3">
      <c r="A303" s="25" t="s">
        <v>2</v>
      </c>
      <c r="B303" s="25" t="s">
        <v>2</v>
      </c>
      <c r="C303" s="40" t="s">
        <v>2</v>
      </c>
      <c r="D303" s="41" t="s">
        <v>2</v>
      </c>
      <c r="E303" s="41" t="s">
        <v>2</v>
      </c>
      <c r="F303" s="25" t="s">
        <v>2</v>
      </c>
      <c r="H303" s="42">
        <v>0</v>
      </c>
      <c r="I303" s="42">
        <v>0</v>
      </c>
      <c r="J303" s="42">
        <v>0</v>
      </c>
      <c r="K303" s="42">
        <v>41378</v>
      </c>
      <c r="L303" s="42">
        <v>0</v>
      </c>
      <c r="M303" s="42">
        <v>41378</v>
      </c>
      <c r="N303" s="42">
        <v>41378</v>
      </c>
      <c r="O303" s="38">
        <v>1</v>
      </c>
      <c r="P303" s="42">
        <v>75422.666666999998</v>
      </c>
      <c r="Q303" s="42">
        <v>0</v>
      </c>
      <c r="R303" s="42">
        <v>75422.666666999998</v>
      </c>
      <c r="S303" s="42">
        <v>75422.666666999998</v>
      </c>
      <c r="T303" s="38">
        <v>1</v>
      </c>
    </row>
    <row r="304" spans="1:20" ht="14.4" hidden="1" customHeight="1" outlineLevel="4" collapsed="1" x14ac:dyDescent="0.3">
      <c r="A304" s="25" t="s">
        <v>2</v>
      </c>
      <c r="B304" s="25" t="s">
        <v>2</v>
      </c>
      <c r="C304" s="40" t="s">
        <v>2</v>
      </c>
      <c r="D304" s="41" t="s">
        <v>2</v>
      </c>
      <c r="E304" s="41" t="s">
        <v>2</v>
      </c>
      <c r="F304" s="25" t="s">
        <v>2</v>
      </c>
      <c r="H304" s="42">
        <v>0</v>
      </c>
      <c r="I304" s="42">
        <v>0</v>
      </c>
      <c r="J304" s="42">
        <v>0</v>
      </c>
      <c r="K304" s="42">
        <v>159888.94</v>
      </c>
      <c r="L304" s="42">
        <v>0</v>
      </c>
      <c r="M304" s="42">
        <v>159888.94</v>
      </c>
      <c r="N304" s="42">
        <v>159888.94</v>
      </c>
      <c r="O304" s="38">
        <v>1</v>
      </c>
      <c r="P304" s="42">
        <v>428488.22333299997</v>
      </c>
      <c r="Q304" s="42">
        <v>0</v>
      </c>
      <c r="R304" s="42">
        <v>428488.22333299997</v>
      </c>
      <c r="S304" s="42">
        <v>428488.22333299997</v>
      </c>
      <c r="T304" s="38">
        <v>1</v>
      </c>
    </row>
    <row r="305" spans="1:20" ht="14.4" hidden="1" customHeight="1" outlineLevel="4" collapsed="1" x14ac:dyDescent="0.3">
      <c r="A305" s="25" t="s">
        <v>2</v>
      </c>
      <c r="B305" s="25" t="s">
        <v>2</v>
      </c>
      <c r="C305" s="40" t="s">
        <v>2</v>
      </c>
      <c r="D305" s="41" t="s">
        <v>2</v>
      </c>
      <c r="E305" s="41" t="s">
        <v>2</v>
      </c>
      <c r="F305" s="25" t="s">
        <v>2</v>
      </c>
      <c r="H305" s="42">
        <v>0</v>
      </c>
      <c r="I305" s="42">
        <v>0</v>
      </c>
      <c r="J305" s="42">
        <v>0</v>
      </c>
      <c r="K305" s="42">
        <v>8580</v>
      </c>
      <c r="L305" s="42">
        <v>0</v>
      </c>
      <c r="M305" s="42">
        <v>8580</v>
      </c>
      <c r="N305" s="42">
        <v>8580</v>
      </c>
      <c r="O305" s="38">
        <v>1</v>
      </c>
      <c r="P305" s="42">
        <v>17600</v>
      </c>
      <c r="Q305" s="42">
        <v>0</v>
      </c>
      <c r="R305" s="42">
        <v>17600</v>
      </c>
      <c r="S305" s="42">
        <v>17600</v>
      </c>
      <c r="T305" s="38">
        <v>1</v>
      </c>
    </row>
    <row r="306" spans="1:20" ht="14.4" hidden="1" customHeight="1" outlineLevel="4" collapsed="1" x14ac:dyDescent="0.3">
      <c r="A306" s="25" t="s">
        <v>2</v>
      </c>
      <c r="B306" s="25" t="s">
        <v>2</v>
      </c>
      <c r="C306" s="40" t="s">
        <v>2</v>
      </c>
      <c r="D306" s="41" t="s">
        <v>2</v>
      </c>
      <c r="E306" s="41" t="s">
        <v>2</v>
      </c>
      <c r="F306" s="25" t="s">
        <v>2</v>
      </c>
      <c r="H306" s="42">
        <v>0</v>
      </c>
      <c r="I306" s="42">
        <v>0</v>
      </c>
      <c r="J306" s="42">
        <v>0</v>
      </c>
      <c r="K306" s="42">
        <v>698720.31</v>
      </c>
      <c r="L306" s="42">
        <v>0</v>
      </c>
      <c r="M306" s="42">
        <v>698720.31</v>
      </c>
      <c r="N306" s="42">
        <v>698720.31</v>
      </c>
      <c r="O306" s="38">
        <v>1</v>
      </c>
      <c r="P306" s="42">
        <v>2160065.0833330001</v>
      </c>
      <c r="Q306" s="42">
        <v>0</v>
      </c>
      <c r="R306" s="42">
        <v>2160065.0833330001</v>
      </c>
      <c r="S306" s="42">
        <v>2160065.0833330001</v>
      </c>
      <c r="T306" s="38">
        <v>1</v>
      </c>
    </row>
    <row r="307" spans="1:20" ht="14.4" customHeight="1" outlineLevel="2" collapsed="1" x14ac:dyDescent="0.3">
      <c r="A307" s="25" t="s">
        <v>2</v>
      </c>
      <c r="B307" s="25" t="s">
        <v>2</v>
      </c>
      <c r="D307" s="25" t="s">
        <v>53</v>
      </c>
      <c r="H307" s="36">
        <v>20000</v>
      </c>
      <c r="I307" s="36">
        <v>0</v>
      </c>
      <c r="J307" s="36">
        <v>20000</v>
      </c>
      <c r="K307" s="36">
        <v>1528</v>
      </c>
      <c r="L307" s="36">
        <v>0</v>
      </c>
      <c r="M307" s="36">
        <v>1528</v>
      </c>
      <c r="N307" s="37">
        <v>-18472</v>
      </c>
      <c r="O307" s="38">
        <v>7.6399999999999996E-2</v>
      </c>
      <c r="P307" s="36">
        <v>1285.333333</v>
      </c>
      <c r="Q307" s="36">
        <v>243</v>
      </c>
      <c r="R307" s="36">
        <v>1528.333333</v>
      </c>
      <c r="S307" s="37">
        <v>-18471.666667000001</v>
      </c>
      <c r="T307" s="39">
        <v>7.6416666650000006E-2</v>
      </c>
    </row>
    <row r="308" spans="1:20" ht="14.4" hidden="1" customHeight="1" outlineLevel="3" collapsed="1" x14ac:dyDescent="0.3">
      <c r="A308" s="25" t="s">
        <v>2</v>
      </c>
      <c r="B308" s="25" t="s">
        <v>2</v>
      </c>
      <c r="C308" s="40" t="s">
        <v>2</v>
      </c>
      <c r="E308" s="25" t="s">
        <v>2</v>
      </c>
      <c r="H308" s="36">
        <v>20000</v>
      </c>
      <c r="I308" s="36">
        <v>0</v>
      </c>
      <c r="J308" s="36">
        <v>20000</v>
      </c>
      <c r="K308" s="36">
        <v>1528</v>
      </c>
      <c r="L308" s="36">
        <v>0</v>
      </c>
      <c r="M308" s="36">
        <v>1528</v>
      </c>
      <c r="N308" s="37">
        <v>-18472</v>
      </c>
      <c r="O308" s="38">
        <v>7.6399999999999996E-2</v>
      </c>
      <c r="P308" s="36">
        <v>1285.333333</v>
      </c>
      <c r="Q308" s="36">
        <v>243</v>
      </c>
      <c r="R308" s="36">
        <v>1528.333333</v>
      </c>
      <c r="S308" s="37">
        <v>-18471.666667000001</v>
      </c>
      <c r="T308" s="39">
        <v>7.6416666650000006E-2</v>
      </c>
    </row>
    <row r="309" spans="1:20" ht="14.4" hidden="1" customHeight="1" outlineLevel="4" collapsed="1" x14ac:dyDescent="0.3">
      <c r="A309" s="25" t="s">
        <v>2</v>
      </c>
      <c r="B309" s="25" t="s">
        <v>2</v>
      </c>
      <c r="C309" s="40" t="s">
        <v>2</v>
      </c>
      <c r="D309" s="41" t="s">
        <v>2</v>
      </c>
      <c r="E309" s="41" t="s">
        <v>2</v>
      </c>
      <c r="F309" s="25" t="s">
        <v>2</v>
      </c>
      <c r="H309" s="42">
        <v>20000</v>
      </c>
      <c r="I309" s="42">
        <v>0</v>
      </c>
      <c r="J309" s="42">
        <v>20000</v>
      </c>
      <c r="K309" s="42">
        <v>1528</v>
      </c>
      <c r="L309" s="42">
        <v>0</v>
      </c>
      <c r="M309" s="42">
        <v>1528</v>
      </c>
      <c r="N309" s="43">
        <v>-18472</v>
      </c>
      <c r="O309" s="38">
        <v>7.6399999999999996E-2</v>
      </c>
      <c r="P309" s="42">
        <v>1285.333333</v>
      </c>
      <c r="Q309" s="42">
        <v>243</v>
      </c>
      <c r="R309" s="42">
        <v>1528.333333</v>
      </c>
      <c r="S309" s="43">
        <v>-18471.666667000001</v>
      </c>
      <c r="T309" s="38">
        <v>7.6416666650000006E-2</v>
      </c>
    </row>
    <row r="310" spans="1:20" ht="14.4" customHeight="1" outlineLevel="2" collapsed="1" x14ac:dyDescent="0.3">
      <c r="A310" s="25" t="s">
        <v>2</v>
      </c>
      <c r="B310" s="25" t="s">
        <v>2</v>
      </c>
      <c r="D310" s="25" t="s">
        <v>56</v>
      </c>
      <c r="H310" s="36">
        <v>1196000</v>
      </c>
      <c r="I310" s="36">
        <v>0</v>
      </c>
      <c r="J310" s="36">
        <v>1196000</v>
      </c>
      <c r="K310" s="36">
        <v>775520</v>
      </c>
      <c r="L310" s="36">
        <v>0</v>
      </c>
      <c r="M310" s="36">
        <v>775520</v>
      </c>
      <c r="N310" s="37">
        <v>-420480</v>
      </c>
      <c r="O310" s="38">
        <v>0.64842809364548493</v>
      </c>
      <c r="P310" s="36">
        <v>1221721.32</v>
      </c>
      <c r="Q310" s="37">
        <v>-113154</v>
      </c>
      <c r="R310" s="36">
        <v>1108567.32</v>
      </c>
      <c r="S310" s="37">
        <v>-87432.68</v>
      </c>
      <c r="T310" s="39">
        <v>0.9268957525083612</v>
      </c>
    </row>
    <row r="311" spans="1:20" ht="14.4" hidden="1" customHeight="1" outlineLevel="3" collapsed="1" x14ac:dyDescent="0.3">
      <c r="A311" s="25" t="s">
        <v>2</v>
      </c>
      <c r="B311" s="25" t="s">
        <v>2</v>
      </c>
      <c r="C311" s="40" t="s">
        <v>2</v>
      </c>
      <c r="E311" s="25" t="s">
        <v>2</v>
      </c>
      <c r="H311" s="36">
        <v>1196000</v>
      </c>
      <c r="I311" s="36">
        <v>0</v>
      </c>
      <c r="J311" s="36">
        <v>1196000</v>
      </c>
      <c r="K311" s="36">
        <v>775520</v>
      </c>
      <c r="L311" s="36">
        <v>0</v>
      </c>
      <c r="M311" s="36">
        <v>775520</v>
      </c>
      <c r="N311" s="37">
        <v>-420480</v>
      </c>
      <c r="O311" s="38">
        <v>0.64842809364548493</v>
      </c>
      <c r="P311" s="36">
        <v>1221721.32</v>
      </c>
      <c r="Q311" s="37">
        <v>-113154</v>
      </c>
      <c r="R311" s="36">
        <v>1108567.32</v>
      </c>
      <c r="S311" s="37">
        <v>-87432.68</v>
      </c>
      <c r="T311" s="39">
        <v>0.9268957525083612</v>
      </c>
    </row>
    <row r="312" spans="1:20" ht="14.4" hidden="1" customHeight="1" outlineLevel="4" collapsed="1" x14ac:dyDescent="0.3">
      <c r="A312" s="25" t="s">
        <v>2</v>
      </c>
      <c r="B312" s="25" t="s">
        <v>2</v>
      </c>
      <c r="C312" s="40" t="s">
        <v>2</v>
      </c>
      <c r="D312" s="41" t="s">
        <v>2</v>
      </c>
      <c r="E312" s="41" t="s">
        <v>2</v>
      </c>
      <c r="F312" s="25" t="s">
        <v>2</v>
      </c>
      <c r="H312" s="42">
        <v>1196000</v>
      </c>
      <c r="I312" s="42">
        <v>0</v>
      </c>
      <c r="J312" s="42">
        <v>1196000</v>
      </c>
      <c r="K312" s="42">
        <v>775520</v>
      </c>
      <c r="L312" s="42">
        <v>0</v>
      </c>
      <c r="M312" s="42">
        <v>775520</v>
      </c>
      <c r="N312" s="43">
        <v>-420480</v>
      </c>
      <c r="O312" s="38">
        <v>0.64842809364548493</v>
      </c>
      <c r="P312" s="42">
        <v>1221721.32</v>
      </c>
      <c r="Q312" s="43">
        <v>-113154</v>
      </c>
      <c r="R312" s="42">
        <v>1108567.32</v>
      </c>
      <c r="S312" s="43">
        <v>-87432.68</v>
      </c>
      <c r="T312" s="38">
        <v>0.9268957525083612</v>
      </c>
    </row>
    <row r="313" spans="1:20" ht="14.4" customHeight="1" outlineLevel="2" collapsed="1" x14ac:dyDescent="0.3">
      <c r="A313" s="25" t="s">
        <v>2</v>
      </c>
      <c r="B313" s="25" t="s">
        <v>2</v>
      </c>
      <c r="D313" s="25" t="s">
        <v>57</v>
      </c>
      <c r="H313" s="36">
        <v>1500</v>
      </c>
      <c r="I313" s="36">
        <v>0</v>
      </c>
      <c r="J313" s="36">
        <v>1500</v>
      </c>
      <c r="K313" s="36">
        <v>0</v>
      </c>
      <c r="L313" s="36">
        <v>0</v>
      </c>
      <c r="M313" s="36">
        <v>0</v>
      </c>
      <c r="N313" s="37">
        <v>-1500</v>
      </c>
      <c r="O313" s="38">
        <v>0</v>
      </c>
      <c r="P313" s="36">
        <v>2250</v>
      </c>
      <c r="Q313" s="37">
        <v>-2250</v>
      </c>
      <c r="R313" s="36">
        <v>0</v>
      </c>
      <c r="S313" s="37">
        <v>-1500</v>
      </c>
      <c r="T313" s="39">
        <v>0</v>
      </c>
    </row>
    <row r="314" spans="1:20" ht="14.4" hidden="1" customHeight="1" outlineLevel="3" collapsed="1" x14ac:dyDescent="0.3">
      <c r="A314" s="25" t="s">
        <v>2</v>
      </c>
      <c r="B314" s="25" t="s">
        <v>2</v>
      </c>
      <c r="C314" s="40" t="s">
        <v>2</v>
      </c>
      <c r="E314" s="25" t="s">
        <v>2</v>
      </c>
      <c r="H314" s="36">
        <v>1500</v>
      </c>
      <c r="I314" s="36">
        <v>0</v>
      </c>
      <c r="J314" s="36">
        <v>1500</v>
      </c>
      <c r="K314" s="36">
        <v>0</v>
      </c>
      <c r="L314" s="36">
        <v>0</v>
      </c>
      <c r="M314" s="36">
        <v>0</v>
      </c>
      <c r="N314" s="37">
        <v>-1500</v>
      </c>
      <c r="O314" s="38">
        <v>0</v>
      </c>
      <c r="P314" s="36">
        <v>2250</v>
      </c>
      <c r="Q314" s="37">
        <v>-2250</v>
      </c>
      <c r="R314" s="36">
        <v>0</v>
      </c>
      <c r="S314" s="37">
        <v>-1500</v>
      </c>
      <c r="T314" s="39">
        <v>0</v>
      </c>
    </row>
    <row r="315" spans="1:20" ht="14.4" hidden="1" customHeight="1" outlineLevel="4" collapsed="1" x14ac:dyDescent="0.3">
      <c r="A315" s="25" t="s">
        <v>2</v>
      </c>
      <c r="B315" s="25" t="s">
        <v>2</v>
      </c>
      <c r="C315" s="40" t="s">
        <v>2</v>
      </c>
      <c r="D315" s="41" t="s">
        <v>2</v>
      </c>
      <c r="E315" s="41" t="s">
        <v>2</v>
      </c>
      <c r="F315" s="25" t="s">
        <v>2</v>
      </c>
      <c r="H315" s="42">
        <v>1500</v>
      </c>
      <c r="I315" s="42">
        <v>0</v>
      </c>
      <c r="J315" s="42">
        <v>1500</v>
      </c>
      <c r="K315" s="42">
        <v>0</v>
      </c>
      <c r="L315" s="42">
        <v>0</v>
      </c>
      <c r="M315" s="42">
        <v>0</v>
      </c>
      <c r="N315" s="43">
        <v>-1500</v>
      </c>
      <c r="O315" s="38">
        <v>0</v>
      </c>
      <c r="P315" s="42">
        <v>2250</v>
      </c>
      <c r="Q315" s="43">
        <v>-2250</v>
      </c>
      <c r="R315" s="42">
        <v>0</v>
      </c>
      <c r="S315" s="43">
        <v>-1500</v>
      </c>
      <c r="T315" s="38">
        <v>0</v>
      </c>
    </row>
    <row r="316" spans="1:20" ht="14.4" customHeight="1" outlineLevel="2" collapsed="1" x14ac:dyDescent="0.3">
      <c r="A316" s="25" t="s">
        <v>2</v>
      </c>
      <c r="B316" s="25" t="s">
        <v>2</v>
      </c>
      <c r="D316" s="25" t="s">
        <v>58</v>
      </c>
      <c r="H316" s="36">
        <v>418000</v>
      </c>
      <c r="I316" s="36">
        <v>0</v>
      </c>
      <c r="J316" s="36">
        <v>418000</v>
      </c>
      <c r="K316" s="36">
        <v>446975.1</v>
      </c>
      <c r="L316" s="36">
        <v>0</v>
      </c>
      <c r="M316" s="36">
        <v>446975.1</v>
      </c>
      <c r="N316" s="36">
        <v>28975.1</v>
      </c>
      <c r="O316" s="38">
        <v>1.0693184210526316</v>
      </c>
      <c r="P316" s="36">
        <v>501417.55</v>
      </c>
      <c r="Q316" s="37">
        <v>-19443</v>
      </c>
      <c r="R316" s="36">
        <v>481974.55</v>
      </c>
      <c r="S316" s="36">
        <v>63974.55</v>
      </c>
      <c r="T316" s="39">
        <v>1.1530491626794259</v>
      </c>
    </row>
    <row r="317" spans="1:20" ht="14.4" hidden="1" customHeight="1" outlineLevel="3" collapsed="1" x14ac:dyDescent="0.3">
      <c r="A317" s="25" t="s">
        <v>2</v>
      </c>
      <c r="B317" s="25" t="s">
        <v>2</v>
      </c>
      <c r="C317" s="40" t="s">
        <v>2</v>
      </c>
      <c r="E317" s="25" t="s">
        <v>2</v>
      </c>
      <c r="H317" s="36">
        <v>418000</v>
      </c>
      <c r="I317" s="36">
        <v>0</v>
      </c>
      <c r="J317" s="36">
        <v>418000</v>
      </c>
      <c r="K317" s="36">
        <v>446975.1</v>
      </c>
      <c r="L317" s="36">
        <v>0</v>
      </c>
      <c r="M317" s="36">
        <v>446975.1</v>
      </c>
      <c r="N317" s="36">
        <v>28975.1</v>
      </c>
      <c r="O317" s="38">
        <v>1.0693184210526316</v>
      </c>
      <c r="P317" s="36">
        <v>501417.55</v>
      </c>
      <c r="Q317" s="37">
        <v>-19443</v>
      </c>
      <c r="R317" s="36">
        <v>481974.55</v>
      </c>
      <c r="S317" s="36">
        <v>63974.55</v>
      </c>
      <c r="T317" s="39">
        <v>1.1530491626794259</v>
      </c>
    </row>
    <row r="318" spans="1:20" ht="14.4" hidden="1" customHeight="1" outlineLevel="4" collapsed="1" x14ac:dyDescent="0.3">
      <c r="A318" s="25" t="s">
        <v>2</v>
      </c>
      <c r="B318" s="25" t="s">
        <v>2</v>
      </c>
      <c r="C318" s="40" t="s">
        <v>2</v>
      </c>
      <c r="D318" s="41" t="s">
        <v>2</v>
      </c>
      <c r="E318" s="41" t="s">
        <v>2</v>
      </c>
      <c r="F318" s="25" t="s">
        <v>2</v>
      </c>
      <c r="H318" s="42">
        <v>418000</v>
      </c>
      <c r="I318" s="42">
        <v>0</v>
      </c>
      <c r="J318" s="42">
        <v>418000</v>
      </c>
      <c r="K318" s="42">
        <v>446975.1</v>
      </c>
      <c r="L318" s="42">
        <v>0</v>
      </c>
      <c r="M318" s="42">
        <v>446975.1</v>
      </c>
      <c r="N318" s="42">
        <v>28975.1</v>
      </c>
      <c r="O318" s="38">
        <v>1.0693184210526316</v>
      </c>
      <c r="P318" s="42">
        <v>501417.55</v>
      </c>
      <c r="Q318" s="43">
        <v>-19443</v>
      </c>
      <c r="R318" s="42">
        <v>481974.55</v>
      </c>
      <c r="S318" s="42">
        <v>63974.55</v>
      </c>
      <c r="T318" s="38">
        <v>1.1530491626794259</v>
      </c>
    </row>
    <row r="319" spans="1:20" ht="14.4" customHeight="1" outlineLevel="2" collapsed="1" x14ac:dyDescent="0.3">
      <c r="A319" s="25" t="s">
        <v>2</v>
      </c>
      <c r="B319" s="25" t="s">
        <v>2</v>
      </c>
      <c r="D319" s="25" t="s">
        <v>59</v>
      </c>
      <c r="H319" s="36">
        <v>35000</v>
      </c>
      <c r="I319" s="36">
        <v>0</v>
      </c>
      <c r="J319" s="36">
        <v>35000</v>
      </c>
      <c r="K319" s="36">
        <v>14352</v>
      </c>
      <c r="L319" s="36">
        <v>0</v>
      </c>
      <c r="M319" s="36">
        <v>14352</v>
      </c>
      <c r="N319" s="37">
        <v>-20648</v>
      </c>
      <c r="O319" s="38">
        <v>0.41005714285714284</v>
      </c>
      <c r="P319" s="36">
        <v>36049.449999999997</v>
      </c>
      <c r="Q319" s="37">
        <v>-11830</v>
      </c>
      <c r="R319" s="36">
        <v>24219.45</v>
      </c>
      <c r="S319" s="37">
        <v>-10780.55</v>
      </c>
      <c r="T319" s="39">
        <v>0.69198428571428572</v>
      </c>
    </row>
    <row r="320" spans="1:20" ht="14.4" hidden="1" customHeight="1" outlineLevel="3" collapsed="1" x14ac:dyDescent="0.3">
      <c r="A320" s="25" t="s">
        <v>2</v>
      </c>
      <c r="B320" s="25" t="s">
        <v>2</v>
      </c>
      <c r="C320" s="40" t="s">
        <v>2</v>
      </c>
      <c r="E320" s="25" t="s">
        <v>2</v>
      </c>
      <c r="H320" s="36">
        <v>35000</v>
      </c>
      <c r="I320" s="36">
        <v>0</v>
      </c>
      <c r="J320" s="36">
        <v>35000</v>
      </c>
      <c r="K320" s="36">
        <v>14352</v>
      </c>
      <c r="L320" s="36">
        <v>0</v>
      </c>
      <c r="M320" s="36">
        <v>14352</v>
      </c>
      <c r="N320" s="37">
        <v>-20648</v>
      </c>
      <c r="O320" s="38">
        <v>0.41005714285714284</v>
      </c>
      <c r="P320" s="36">
        <v>36049.449999999997</v>
      </c>
      <c r="Q320" s="37">
        <v>-11830</v>
      </c>
      <c r="R320" s="36">
        <v>24219.45</v>
      </c>
      <c r="S320" s="37">
        <v>-10780.55</v>
      </c>
      <c r="T320" s="39">
        <v>0.69198428571428572</v>
      </c>
    </row>
    <row r="321" spans="1:20" ht="14.4" hidden="1" customHeight="1" outlineLevel="4" collapsed="1" x14ac:dyDescent="0.3">
      <c r="A321" s="25" t="s">
        <v>2</v>
      </c>
      <c r="B321" s="25" t="s">
        <v>2</v>
      </c>
      <c r="C321" s="40" t="s">
        <v>2</v>
      </c>
      <c r="D321" s="41" t="s">
        <v>2</v>
      </c>
      <c r="E321" s="41" t="s">
        <v>2</v>
      </c>
      <c r="F321" s="25" t="s">
        <v>2</v>
      </c>
      <c r="H321" s="42">
        <v>35000</v>
      </c>
      <c r="I321" s="42">
        <v>0</v>
      </c>
      <c r="J321" s="42">
        <v>35000</v>
      </c>
      <c r="K321" s="42">
        <v>14352</v>
      </c>
      <c r="L321" s="42">
        <v>0</v>
      </c>
      <c r="M321" s="42">
        <v>14352</v>
      </c>
      <c r="N321" s="43">
        <v>-20648</v>
      </c>
      <c r="O321" s="38">
        <v>0.41005714285714284</v>
      </c>
      <c r="P321" s="42">
        <v>36049.449999999997</v>
      </c>
      <c r="Q321" s="43">
        <v>-11830</v>
      </c>
      <c r="R321" s="42">
        <v>24219.45</v>
      </c>
      <c r="S321" s="43">
        <v>-10780.55</v>
      </c>
      <c r="T321" s="38">
        <v>0.69198428571428572</v>
      </c>
    </row>
    <row r="322" spans="1:20" ht="14.4" customHeight="1" outlineLevel="1" x14ac:dyDescent="0.3">
      <c r="A322" s="30" t="s">
        <v>2</v>
      </c>
      <c r="B322" s="30" t="s">
        <v>2</v>
      </c>
      <c r="C322" s="44" t="s">
        <v>60</v>
      </c>
      <c r="H322" s="32">
        <v>349000</v>
      </c>
      <c r="I322" s="32">
        <v>0</v>
      </c>
      <c r="J322" s="32">
        <v>349000</v>
      </c>
      <c r="K322" s="32">
        <v>354100.29</v>
      </c>
      <c r="L322" s="32">
        <v>0</v>
      </c>
      <c r="M322" s="32">
        <v>354100.29</v>
      </c>
      <c r="N322" s="32">
        <v>5100.29</v>
      </c>
      <c r="O322" s="34">
        <v>1.014614011461318</v>
      </c>
      <c r="P322" s="32">
        <v>371416.21</v>
      </c>
      <c r="Q322" s="32">
        <v>0</v>
      </c>
      <c r="R322" s="32">
        <v>371416.21</v>
      </c>
      <c r="S322" s="32">
        <v>22416.21</v>
      </c>
      <c r="T322" s="35">
        <v>1.0642298280802291</v>
      </c>
    </row>
    <row r="323" spans="1:20" ht="14.4" customHeight="1" outlineLevel="2" collapsed="1" x14ac:dyDescent="0.3">
      <c r="A323" s="25" t="s">
        <v>2</v>
      </c>
      <c r="B323" s="25" t="s">
        <v>2</v>
      </c>
      <c r="D323" s="25" t="s">
        <v>61</v>
      </c>
      <c r="H323" s="36">
        <v>349000</v>
      </c>
      <c r="I323" s="36">
        <v>0</v>
      </c>
      <c r="J323" s="36">
        <v>349000</v>
      </c>
      <c r="K323" s="36">
        <v>354100.29</v>
      </c>
      <c r="L323" s="36">
        <v>0</v>
      </c>
      <c r="M323" s="36">
        <v>354100.29</v>
      </c>
      <c r="N323" s="36">
        <v>5100.29</v>
      </c>
      <c r="O323" s="38">
        <v>1.014614011461318</v>
      </c>
      <c r="P323" s="36">
        <v>371416.21</v>
      </c>
      <c r="Q323" s="36">
        <v>0</v>
      </c>
      <c r="R323" s="36">
        <v>371416.21</v>
      </c>
      <c r="S323" s="36">
        <v>22416.21</v>
      </c>
      <c r="T323" s="39">
        <v>1.0642298280802291</v>
      </c>
    </row>
    <row r="324" spans="1:20" ht="14.4" hidden="1" customHeight="1" outlineLevel="3" collapsed="1" x14ac:dyDescent="0.3">
      <c r="A324" s="25" t="s">
        <v>2</v>
      </c>
      <c r="B324" s="25" t="s">
        <v>2</v>
      </c>
      <c r="C324" s="40" t="s">
        <v>2</v>
      </c>
      <c r="E324" s="25" t="s">
        <v>2</v>
      </c>
      <c r="H324" s="36">
        <v>349000</v>
      </c>
      <c r="I324" s="36">
        <v>0</v>
      </c>
      <c r="J324" s="36">
        <v>349000</v>
      </c>
      <c r="K324" s="36">
        <v>354100.29</v>
      </c>
      <c r="L324" s="36">
        <v>0</v>
      </c>
      <c r="M324" s="36">
        <v>354100.29</v>
      </c>
      <c r="N324" s="36">
        <v>5100.29</v>
      </c>
      <c r="O324" s="38">
        <v>1.014614011461318</v>
      </c>
      <c r="P324" s="36">
        <v>371416.21</v>
      </c>
      <c r="Q324" s="36">
        <v>0</v>
      </c>
      <c r="R324" s="36">
        <v>371416.21</v>
      </c>
      <c r="S324" s="36">
        <v>22416.21</v>
      </c>
      <c r="T324" s="39">
        <v>1.0642298280802291</v>
      </c>
    </row>
    <row r="325" spans="1:20" ht="14.4" hidden="1" customHeight="1" outlineLevel="4" collapsed="1" x14ac:dyDescent="0.3">
      <c r="A325" s="25" t="s">
        <v>2</v>
      </c>
      <c r="B325" s="25" t="s">
        <v>2</v>
      </c>
      <c r="C325" s="40" t="s">
        <v>2</v>
      </c>
      <c r="D325" s="41" t="s">
        <v>2</v>
      </c>
      <c r="E325" s="41" t="s">
        <v>2</v>
      </c>
      <c r="F325" s="25" t="s">
        <v>2</v>
      </c>
      <c r="H325" s="42">
        <v>349000</v>
      </c>
      <c r="I325" s="42">
        <v>0</v>
      </c>
      <c r="J325" s="42">
        <v>349000</v>
      </c>
      <c r="K325" s="42">
        <v>354100.29</v>
      </c>
      <c r="L325" s="42">
        <v>0</v>
      </c>
      <c r="M325" s="42">
        <v>354100.29</v>
      </c>
      <c r="N325" s="42">
        <v>5100.29</v>
      </c>
      <c r="O325" s="38">
        <v>1.014614011461318</v>
      </c>
      <c r="P325" s="42">
        <v>371416.21</v>
      </c>
      <c r="Q325" s="42">
        <v>0</v>
      </c>
      <c r="R325" s="42">
        <v>371416.21</v>
      </c>
      <c r="S325" s="42">
        <v>22416.21</v>
      </c>
      <c r="T325" s="38">
        <v>1.0642298280802291</v>
      </c>
    </row>
    <row r="326" spans="1:20" ht="14.4" customHeight="1" outlineLevel="1" x14ac:dyDescent="0.3">
      <c r="A326" s="30" t="s">
        <v>2</v>
      </c>
      <c r="B326" s="30" t="s">
        <v>2</v>
      </c>
      <c r="C326" s="44" t="s">
        <v>62</v>
      </c>
      <c r="H326" s="32">
        <v>1077938</v>
      </c>
      <c r="I326" s="32">
        <v>0</v>
      </c>
      <c r="J326" s="32">
        <v>1077938</v>
      </c>
      <c r="K326" s="32">
        <v>587601.48</v>
      </c>
      <c r="L326" s="32">
        <v>0</v>
      </c>
      <c r="M326" s="32">
        <v>587601.48</v>
      </c>
      <c r="N326" s="33">
        <v>-490336.52</v>
      </c>
      <c r="O326" s="34">
        <v>0.54511621262076293</v>
      </c>
      <c r="P326" s="32">
        <v>1170365.1366669999</v>
      </c>
      <c r="Q326" s="33">
        <v>-31921</v>
      </c>
      <c r="R326" s="32">
        <v>1138444.1366669999</v>
      </c>
      <c r="S326" s="32">
        <v>60506.136666999999</v>
      </c>
      <c r="T326" s="35">
        <v>1.0561313699554149</v>
      </c>
    </row>
    <row r="327" spans="1:20" ht="14.4" customHeight="1" outlineLevel="2" collapsed="1" x14ac:dyDescent="0.3">
      <c r="A327" s="25" t="s">
        <v>2</v>
      </c>
      <c r="B327" s="25" t="s">
        <v>2</v>
      </c>
      <c r="D327" s="25" t="s">
        <v>63</v>
      </c>
      <c r="H327" s="36">
        <v>738390</v>
      </c>
      <c r="I327" s="36">
        <v>0</v>
      </c>
      <c r="J327" s="36">
        <v>738390</v>
      </c>
      <c r="K327" s="36">
        <v>363326.46</v>
      </c>
      <c r="L327" s="36">
        <v>0</v>
      </c>
      <c r="M327" s="36">
        <v>363326.46</v>
      </c>
      <c r="N327" s="37">
        <v>-375063.54</v>
      </c>
      <c r="O327" s="38">
        <v>0.49205224881160364</v>
      </c>
      <c r="P327" s="36">
        <v>796901.74333299999</v>
      </c>
      <c r="Q327" s="37">
        <v>-46512</v>
      </c>
      <c r="R327" s="36">
        <v>750389.74333299999</v>
      </c>
      <c r="S327" s="36">
        <v>11999.743333</v>
      </c>
      <c r="T327" s="39">
        <v>1.0162512267676973</v>
      </c>
    </row>
    <row r="328" spans="1:20" ht="14.4" hidden="1" customHeight="1" outlineLevel="3" collapsed="1" x14ac:dyDescent="0.3">
      <c r="A328" s="25" t="s">
        <v>2</v>
      </c>
      <c r="B328" s="25" t="s">
        <v>2</v>
      </c>
      <c r="C328" s="40" t="s">
        <v>2</v>
      </c>
      <c r="E328" s="25" t="s">
        <v>2</v>
      </c>
      <c r="H328" s="36">
        <v>738390</v>
      </c>
      <c r="I328" s="36">
        <v>0</v>
      </c>
      <c r="J328" s="36">
        <v>738390</v>
      </c>
      <c r="K328" s="36">
        <v>363326.46</v>
      </c>
      <c r="L328" s="36">
        <v>0</v>
      </c>
      <c r="M328" s="36">
        <v>363326.46</v>
      </c>
      <c r="N328" s="37">
        <v>-375063.54</v>
      </c>
      <c r="O328" s="38">
        <v>0.49205224881160364</v>
      </c>
      <c r="P328" s="36">
        <v>796901.74333299999</v>
      </c>
      <c r="Q328" s="37">
        <v>-46512</v>
      </c>
      <c r="R328" s="36">
        <v>750389.74333299999</v>
      </c>
      <c r="S328" s="36">
        <v>11999.743333</v>
      </c>
      <c r="T328" s="39">
        <v>1.0162512267676973</v>
      </c>
    </row>
    <row r="329" spans="1:20" ht="14.4" hidden="1" customHeight="1" outlineLevel="4" collapsed="1" x14ac:dyDescent="0.3">
      <c r="A329" s="25" t="s">
        <v>2</v>
      </c>
      <c r="B329" s="25" t="s">
        <v>2</v>
      </c>
      <c r="C329" s="40" t="s">
        <v>2</v>
      </c>
      <c r="D329" s="41" t="s">
        <v>2</v>
      </c>
      <c r="E329" s="41" t="s">
        <v>2</v>
      </c>
      <c r="F329" s="25" t="s">
        <v>2</v>
      </c>
      <c r="H329" s="42">
        <v>738390</v>
      </c>
      <c r="I329" s="42">
        <v>0</v>
      </c>
      <c r="J329" s="42">
        <v>738390</v>
      </c>
      <c r="K329" s="42">
        <v>363326.46</v>
      </c>
      <c r="L329" s="42">
        <v>0</v>
      </c>
      <c r="M329" s="42">
        <v>363326.46</v>
      </c>
      <c r="N329" s="43">
        <v>-375063.54</v>
      </c>
      <c r="O329" s="38">
        <v>0.49205224881160364</v>
      </c>
      <c r="P329" s="42">
        <v>796901.74333299999</v>
      </c>
      <c r="Q329" s="43">
        <v>-46512</v>
      </c>
      <c r="R329" s="42">
        <v>750389.74333299999</v>
      </c>
      <c r="S329" s="42">
        <v>11999.743333</v>
      </c>
      <c r="T329" s="38">
        <v>1.0162512267676973</v>
      </c>
    </row>
    <row r="330" spans="1:20" ht="14.4" customHeight="1" outlineLevel="2" collapsed="1" x14ac:dyDescent="0.3">
      <c r="A330" s="25" t="s">
        <v>2</v>
      </c>
      <c r="B330" s="25" t="s">
        <v>2</v>
      </c>
      <c r="D330" s="25" t="s">
        <v>64</v>
      </c>
      <c r="H330" s="36">
        <v>138148</v>
      </c>
      <c r="I330" s="36">
        <v>0</v>
      </c>
      <c r="J330" s="36">
        <v>138148</v>
      </c>
      <c r="K330" s="36">
        <v>77819.02</v>
      </c>
      <c r="L330" s="36">
        <v>0</v>
      </c>
      <c r="M330" s="36">
        <v>77819.02</v>
      </c>
      <c r="N330" s="37">
        <v>-60328.98</v>
      </c>
      <c r="O330" s="38">
        <v>0.56330182123519701</v>
      </c>
      <c r="P330" s="36">
        <v>140636.22666700001</v>
      </c>
      <c r="Q330" s="37">
        <v>-2488</v>
      </c>
      <c r="R330" s="36">
        <v>138148.22666700001</v>
      </c>
      <c r="S330" s="36">
        <v>0.22666700000000001</v>
      </c>
      <c r="T330" s="39">
        <v>1.0000016407548427</v>
      </c>
    </row>
    <row r="331" spans="1:20" ht="14.4" hidden="1" customHeight="1" outlineLevel="3" collapsed="1" x14ac:dyDescent="0.3">
      <c r="A331" s="25" t="s">
        <v>2</v>
      </c>
      <c r="B331" s="25" t="s">
        <v>2</v>
      </c>
      <c r="C331" s="40" t="s">
        <v>2</v>
      </c>
      <c r="E331" s="25" t="s">
        <v>2</v>
      </c>
      <c r="H331" s="36">
        <v>138148</v>
      </c>
      <c r="I331" s="36">
        <v>0</v>
      </c>
      <c r="J331" s="36">
        <v>138148</v>
      </c>
      <c r="K331" s="36">
        <v>77819.02</v>
      </c>
      <c r="L331" s="36">
        <v>0</v>
      </c>
      <c r="M331" s="36">
        <v>77819.02</v>
      </c>
      <c r="N331" s="37">
        <v>-60328.98</v>
      </c>
      <c r="O331" s="38">
        <v>0.56330182123519701</v>
      </c>
      <c r="P331" s="36">
        <v>140636.22666700001</v>
      </c>
      <c r="Q331" s="37">
        <v>-2488</v>
      </c>
      <c r="R331" s="36">
        <v>138148.22666700001</v>
      </c>
      <c r="S331" s="36">
        <v>0.22666700000000001</v>
      </c>
      <c r="T331" s="39">
        <v>1.0000016407548427</v>
      </c>
    </row>
    <row r="332" spans="1:20" ht="14.4" hidden="1" customHeight="1" outlineLevel="4" collapsed="1" x14ac:dyDescent="0.3">
      <c r="A332" s="25" t="s">
        <v>2</v>
      </c>
      <c r="B332" s="25" t="s">
        <v>2</v>
      </c>
      <c r="C332" s="40" t="s">
        <v>2</v>
      </c>
      <c r="D332" s="41" t="s">
        <v>2</v>
      </c>
      <c r="E332" s="41" t="s">
        <v>2</v>
      </c>
      <c r="F332" s="25" t="s">
        <v>2</v>
      </c>
      <c r="H332" s="42">
        <v>138148</v>
      </c>
      <c r="I332" s="42">
        <v>0</v>
      </c>
      <c r="J332" s="42">
        <v>138148</v>
      </c>
      <c r="K332" s="42">
        <v>77819.02</v>
      </c>
      <c r="L332" s="42">
        <v>0</v>
      </c>
      <c r="M332" s="42">
        <v>77819.02</v>
      </c>
      <c r="N332" s="43">
        <v>-60328.98</v>
      </c>
      <c r="O332" s="38">
        <v>0.56330182123519701</v>
      </c>
      <c r="P332" s="42">
        <v>140636.22666700001</v>
      </c>
      <c r="Q332" s="43">
        <v>-2488</v>
      </c>
      <c r="R332" s="42">
        <v>138148.22666700001</v>
      </c>
      <c r="S332" s="42">
        <v>0.22666700000000001</v>
      </c>
      <c r="T332" s="38">
        <v>1.0000016407548427</v>
      </c>
    </row>
    <row r="333" spans="1:20" ht="14.4" customHeight="1" outlineLevel="2" collapsed="1" x14ac:dyDescent="0.3">
      <c r="A333" s="25" t="s">
        <v>2</v>
      </c>
      <c r="B333" s="25" t="s">
        <v>2</v>
      </c>
      <c r="D333" s="25" t="s">
        <v>65</v>
      </c>
      <c r="H333" s="36">
        <v>201400</v>
      </c>
      <c r="I333" s="36">
        <v>0</v>
      </c>
      <c r="J333" s="36">
        <v>201400</v>
      </c>
      <c r="K333" s="36">
        <v>146456</v>
      </c>
      <c r="L333" s="36">
        <v>0</v>
      </c>
      <c r="M333" s="36">
        <v>146456</v>
      </c>
      <c r="N333" s="37">
        <v>-54944</v>
      </c>
      <c r="O333" s="38">
        <v>0.72718967229394238</v>
      </c>
      <c r="P333" s="36">
        <v>232827.16666700001</v>
      </c>
      <c r="Q333" s="36">
        <v>17079</v>
      </c>
      <c r="R333" s="36">
        <v>249906.16666700001</v>
      </c>
      <c r="S333" s="36">
        <v>48506.166666999998</v>
      </c>
      <c r="T333" s="39">
        <v>1.2408449189026813</v>
      </c>
    </row>
    <row r="334" spans="1:20" ht="14.4" hidden="1" customHeight="1" outlineLevel="3" collapsed="1" x14ac:dyDescent="0.3">
      <c r="A334" s="25" t="s">
        <v>2</v>
      </c>
      <c r="B334" s="25" t="s">
        <v>2</v>
      </c>
      <c r="C334" s="40" t="s">
        <v>2</v>
      </c>
      <c r="E334" s="25" t="s">
        <v>2</v>
      </c>
      <c r="H334" s="36">
        <v>201400</v>
      </c>
      <c r="I334" s="36">
        <v>0</v>
      </c>
      <c r="J334" s="36">
        <v>201400</v>
      </c>
      <c r="K334" s="36">
        <v>146456</v>
      </c>
      <c r="L334" s="36">
        <v>0</v>
      </c>
      <c r="M334" s="36">
        <v>146456</v>
      </c>
      <c r="N334" s="37">
        <v>-54944</v>
      </c>
      <c r="O334" s="38">
        <v>0.72718967229394238</v>
      </c>
      <c r="P334" s="36">
        <v>232827.16666700001</v>
      </c>
      <c r="Q334" s="36">
        <v>17079</v>
      </c>
      <c r="R334" s="36">
        <v>249906.16666700001</v>
      </c>
      <c r="S334" s="36">
        <v>48506.166666999998</v>
      </c>
      <c r="T334" s="39">
        <v>1.2408449189026813</v>
      </c>
    </row>
    <row r="335" spans="1:20" ht="14.4" hidden="1" customHeight="1" outlineLevel="4" collapsed="1" x14ac:dyDescent="0.3">
      <c r="A335" s="25" t="s">
        <v>2</v>
      </c>
      <c r="B335" s="25" t="s">
        <v>2</v>
      </c>
      <c r="C335" s="40" t="s">
        <v>2</v>
      </c>
      <c r="D335" s="41" t="s">
        <v>2</v>
      </c>
      <c r="E335" s="41" t="s">
        <v>2</v>
      </c>
      <c r="F335" s="25" t="s">
        <v>2</v>
      </c>
      <c r="H335" s="42">
        <v>201400</v>
      </c>
      <c r="I335" s="42">
        <v>0</v>
      </c>
      <c r="J335" s="42">
        <v>201400</v>
      </c>
      <c r="K335" s="42">
        <v>146456</v>
      </c>
      <c r="L335" s="42">
        <v>0</v>
      </c>
      <c r="M335" s="42">
        <v>146456</v>
      </c>
      <c r="N335" s="43">
        <v>-54944</v>
      </c>
      <c r="O335" s="38">
        <v>0.72718967229394238</v>
      </c>
      <c r="P335" s="42">
        <v>232827.16666700001</v>
      </c>
      <c r="Q335" s="42">
        <v>17079</v>
      </c>
      <c r="R335" s="42">
        <v>249906.16666700001</v>
      </c>
      <c r="S335" s="42">
        <v>48506.166666999998</v>
      </c>
      <c r="T335" s="38">
        <v>1.2408449189026813</v>
      </c>
    </row>
    <row r="336" spans="1:20" ht="14.4" customHeight="1" outlineLevel="1" x14ac:dyDescent="0.3">
      <c r="A336" s="30" t="s">
        <v>2</v>
      </c>
      <c r="B336" s="30" t="s">
        <v>2</v>
      </c>
      <c r="C336" s="44" t="s">
        <v>66</v>
      </c>
      <c r="H336" s="32">
        <v>1043713</v>
      </c>
      <c r="I336" s="32">
        <v>0</v>
      </c>
      <c r="J336" s="32">
        <v>1043713</v>
      </c>
      <c r="K336" s="32">
        <v>627444.23</v>
      </c>
      <c r="L336" s="32">
        <v>0</v>
      </c>
      <c r="M336" s="32">
        <v>627444.23</v>
      </c>
      <c r="N336" s="33">
        <v>-416268.77</v>
      </c>
      <c r="O336" s="34">
        <v>0.60116548323150143</v>
      </c>
      <c r="P336" s="32">
        <v>936415.85333299998</v>
      </c>
      <c r="Q336" s="32">
        <v>0</v>
      </c>
      <c r="R336" s="32">
        <v>936415.85333299998</v>
      </c>
      <c r="S336" s="33">
        <v>-107297.14666699999</v>
      </c>
      <c r="T336" s="35">
        <v>0.89719669423778381</v>
      </c>
    </row>
    <row r="337" spans="1:20" ht="14.4" customHeight="1" outlineLevel="2" collapsed="1" x14ac:dyDescent="0.3">
      <c r="A337" s="25" t="s">
        <v>2</v>
      </c>
      <c r="B337" s="25" t="s">
        <v>2</v>
      </c>
      <c r="D337" s="25" t="s">
        <v>67</v>
      </c>
      <c r="H337" s="36">
        <v>74713</v>
      </c>
      <c r="I337" s="36">
        <v>0</v>
      </c>
      <c r="J337" s="36">
        <v>74713</v>
      </c>
      <c r="K337" s="36">
        <v>9559.6</v>
      </c>
      <c r="L337" s="36">
        <v>0</v>
      </c>
      <c r="M337" s="36">
        <v>9559.6</v>
      </c>
      <c r="N337" s="37">
        <v>-65153.4</v>
      </c>
      <c r="O337" s="38">
        <v>0.12795095900311859</v>
      </c>
      <c r="P337" s="36">
        <v>132062.07</v>
      </c>
      <c r="Q337" s="36">
        <v>0</v>
      </c>
      <c r="R337" s="36">
        <v>132062.07</v>
      </c>
      <c r="S337" s="36">
        <v>57349.07</v>
      </c>
      <c r="T337" s="39">
        <v>1.7675915837939851</v>
      </c>
    </row>
    <row r="338" spans="1:20" ht="14.4" hidden="1" customHeight="1" outlineLevel="3" collapsed="1" x14ac:dyDescent="0.3">
      <c r="A338" s="25" t="s">
        <v>2</v>
      </c>
      <c r="B338" s="25" t="s">
        <v>2</v>
      </c>
      <c r="C338" s="40" t="s">
        <v>2</v>
      </c>
      <c r="E338" s="25" t="s">
        <v>2</v>
      </c>
      <c r="H338" s="36">
        <v>74713</v>
      </c>
      <c r="I338" s="36">
        <v>0</v>
      </c>
      <c r="J338" s="36">
        <v>74713</v>
      </c>
      <c r="K338" s="36">
        <v>9559.6</v>
      </c>
      <c r="L338" s="36">
        <v>0</v>
      </c>
      <c r="M338" s="36">
        <v>9559.6</v>
      </c>
      <c r="N338" s="37">
        <v>-65153.4</v>
      </c>
      <c r="O338" s="38">
        <v>0.12795095900311859</v>
      </c>
      <c r="P338" s="36">
        <v>132062.07</v>
      </c>
      <c r="Q338" s="36">
        <v>0</v>
      </c>
      <c r="R338" s="36">
        <v>132062.07</v>
      </c>
      <c r="S338" s="36">
        <v>57349.07</v>
      </c>
      <c r="T338" s="39">
        <v>1.7675915837939851</v>
      </c>
    </row>
    <row r="339" spans="1:20" ht="14.4" hidden="1" customHeight="1" outlineLevel="4" collapsed="1" x14ac:dyDescent="0.3">
      <c r="A339" s="25" t="s">
        <v>2</v>
      </c>
      <c r="B339" s="25" t="s">
        <v>2</v>
      </c>
      <c r="C339" s="40" t="s">
        <v>2</v>
      </c>
      <c r="D339" s="41" t="s">
        <v>2</v>
      </c>
      <c r="E339" s="41" t="s">
        <v>2</v>
      </c>
      <c r="F339" s="25" t="s">
        <v>2</v>
      </c>
      <c r="H339" s="42">
        <v>74713</v>
      </c>
      <c r="I339" s="42">
        <v>0</v>
      </c>
      <c r="J339" s="42">
        <v>74713</v>
      </c>
      <c r="K339" s="43">
        <v>-2180.4</v>
      </c>
      <c r="L339" s="42">
        <v>0</v>
      </c>
      <c r="M339" s="43">
        <v>-2180.4</v>
      </c>
      <c r="N339" s="43">
        <v>-76893.399999999994</v>
      </c>
      <c r="O339" s="45">
        <v>-2.9183676200928887E-2</v>
      </c>
      <c r="P339" s="42">
        <v>117164.57</v>
      </c>
      <c r="Q339" s="42">
        <v>0</v>
      </c>
      <c r="R339" s="42">
        <v>117164.57</v>
      </c>
      <c r="S339" s="42">
        <v>42451.57</v>
      </c>
      <c r="T339" s="38">
        <v>1.568195227068917</v>
      </c>
    </row>
    <row r="340" spans="1:20" ht="14.4" hidden="1" customHeight="1" outlineLevel="4" collapsed="1" x14ac:dyDescent="0.3">
      <c r="A340" s="25" t="s">
        <v>2</v>
      </c>
      <c r="B340" s="25" t="s">
        <v>2</v>
      </c>
      <c r="C340" s="40" t="s">
        <v>2</v>
      </c>
      <c r="D340" s="41" t="s">
        <v>2</v>
      </c>
      <c r="E340" s="41" t="s">
        <v>2</v>
      </c>
      <c r="F340" s="25" t="s">
        <v>2</v>
      </c>
      <c r="H340" s="42">
        <v>0</v>
      </c>
      <c r="I340" s="42">
        <v>0</v>
      </c>
      <c r="J340" s="42">
        <v>0</v>
      </c>
      <c r="K340" s="42">
        <v>11740</v>
      </c>
      <c r="L340" s="42">
        <v>0</v>
      </c>
      <c r="M340" s="42">
        <v>11740</v>
      </c>
      <c r="N340" s="42">
        <v>11740</v>
      </c>
      <c r="O340" s="38">
        <v>1</v>
      </c>
      <c r="P340" s="42">
        <v>14897.5</v>
      </c>
      <c r="Q340" s="42">
        <v>0</v>
      </c>
      <c r="R340" s="42">
        <v>14897.5</v>
      </c>
      <c r="S340" s="42">
        <v>14897.5</v>
      </c>
      <c r="T340" s="38">
        <v>1</v>
      </c>
    </row>
    <row r="341" spans="1:20" ht="14.4" customHeight="1" outlineLevel="2" collapsed="1" x14ac:dyDescent="0.3">
      <c r="A341" s="25" t="s">
        <v>2</v>
      </c>
      <c r="B341" s="25" t="s">
        <v>2</v>
      </c>
      <c r="D341" s="25" t="s">
        <v>68</v>
      </c>
      <c r="H341" s="36">
        <v>969000</v>
      </c>
      <c r="I341" s="36">
        <v>0</v>
      </c>
      <c r="J341" s="36">
        <v>969000</v>
      </c>
      <c r="K341" s="36">
        <v>617884.63</v>
      </c>
      <c r="L341" s="36">
        <v>0</v>
      </c>
      <c r="M341" s="36">
        <v>617884.63</v>
      </c>
      <c r="N341" s="37">
        <v>-351115.37</v>
      </c>
      <c r="O341" s="38">
        <v>0.63765183694530447</v>
      </c>
      <c r="P341" s="36">
        <v>804353.78333300003</v>
      </c>
      <c r="Q341" s="36">
        <v>0</v>
      </c>
      <c r="R341" s="36">
        <v>804353.78333300003</v>
      </c>
      <c r="S341" s="37">
        <v>-164646.216667</v>
      </c>
      <c r="T341" s="39">
        <v>0.83008646370794636</v>
      </c>
    </row>
    <row r="342" spans="1:20" ht="14.4" hidden="1" customHeight="1" outlineLevel="3" collapsed="1" x14ac:dyDescent="0.3">
      <c r="A342" s="25" t="s">
        <v>2</v>
      </c>
      <c r="B342" s="25" t="s">
        <v>2</v>
      </c>
      <c r="C342" s="40" t="s">
        <v>2</v>
      </c>
      <c r="E342" s="25" t="s">
        <v>2</v>
      </c>
      <c r="H342" s="36">
        <v>969000</v>
      </c>
      <c r="I342" s="36">
        <v>0</v>
      </c>
      <c r="J342" s="36">
        <v>969000</v>
      </c>
      <c r="K342" s="36">
        <v>617884.63</v>
      </c>
      <c r="L342" s="36">
        <v>0</v>
      </c>
      <c r="M342" s="36">
        <v>617884.63</v>
      </c>
      <c r="N342" s="37">
        <v>-351115.37</v>
      </c>
      <c r="O342" s="38">
        <v>0.63765183694530447</v>
      </c>
      <c r="P342" s="36">
        <v>804353.78333300003</v>
      </c>
      <c r="Q342" s="36">
        <v>0</v>
      </c>
      <c r="R342" s="36">
        <v>804353.78333300003</v>
      </c>
      <c r="S342" s="37">
        <v>-164646.216667</v>
      </c>
      <c r="T342" s="39">
        <v>0.83008646370794636</v>
      </c>
    </row>
    <row r="343" spans="1:20" ht="14.4" hidden="1" customHeight="1" outlineLevel="4" collapsed="1" x14ac:dyDescent="0.3">
      <c r="A343" s="25" t="s">
        <v>2</v>
      </c>
      <c r="B343" s="25" t="s">
        <v>2</v>
      </c>
      <c r="C343" s="40" t="s">
        <v>2</v>
      </c>
      <c r="D343" s="41" t="s">
        <v>2</v>
      </c>
      <c r="E343" s="41" t="s">
        <v>2</v>
      </c>
      <c r="F343" s="25" t="s">
        <v>2</v>
      </c>
      <c r="H343" s="42">
        <v>969000</v>
      </c>
      <c r="I343" s="42">
        <v>0</v>
      </c>
      <c r="J343" s="42">
        <v>969000</v>
      </c>
      <c r="K343" s="42">
        <v>617884.63</v>
      </c>
      <c r="L343" s="42">
        <v>0</v>
      </c>
      <c r="M343" s="42">
        <v>617884.63</v>
      </c>
      <c r="N343" s="43">
        <v>-351115.37</v>
      </c>
      <c r="O343" s="38">
        <v>0.63765183694530447</v>
      </c>
      <c r="P343" s="42">
        <v>804353.78333300003</v>
      </c>
      <c r="Q343" s="42">
        <v>0</v>
      </c>
      <c r="R343" s="42">
        <v>804353.78333300003</v>
      </c>
      <c r="S343" s="43">
        <v>-164646.216667</v>
      </c>
      <c r="T343" s="38">
        <v>0.83008646370794636</v>
      </c>
    </row>
    <row r="344" spans="1:20" ht="14.4" customHeight="1" outlineLevel="1" x14ac:dyDescent="0.3">
      <c r="A344" s="30" t="s">
        <v>2</v>
      </c>
      <c r="B344" s="30" t="s">
        <v>2</v>
      </c>
      <c r="C344" s="44" t="s">
        <v>69</v>
      </c>
      <c r="H344" s="32">
        <v>892000</v>
      </c>
      <c r="I344" s="32">
        <v>0</v>
      </c>
      <c r="J344" s="32">
        <v>892000</v>
      </c>
      <c r="K344" s="32">
        <v>221000</v>
      </c>
      <c r="L344" s="32">
        <v>0</v>
      </c>
      <c r="M344" s="32">
        <v>221000</v>
      </c>
      <c r="N344" s="33">
        <v>-671000</v>
      </c>
      <c r="O344" s="34">
        <v>0.24775784753363228</v>
      </c>
      <c r="P344" s="32">
        <v>221000</v>
      </c>
      <c r="Q344" s="32">
        <v>671000</v>
      </c>
      <c r="R344" s="32">
        <v>892000</v>
      </c>
      <c r="S344" s="32">
        <v>0</v>
      </c>
      <c r="T344" s="35">
        <v>1</v>
      </c>
    </row>
    <row r="345" spans="1:20" ht="14.4" customHeight="1" outlineLevel="2" collapsed="1" x14ac:dyDescent="0.3">
      <c r="A345" s="25" t="s">
        <v>2</v>
      </c>
      <c r="B345" s="25" t="s">
        <v>2</v>
      </c>
      <c r="D345" s="25" t="s">
        <v>70</v>
      </c>
      <c r="H345" s="36">
        <v>790000</v>
      </c>
      <c r="I345" s="36">
        <v>0</v>
      </c>
      <c r="J345" s="36">
        <v>790000</v>
      </c>
      <c r="K345" s="36">
        <v>119000</v>
      </c>
      <c r="L345" s="36">
        <v>0</v>
      </c>
      <c r="M345" s="36">
        <v>119000</v>
      </c>
      <c r="N345" s="37">
        <v>-671000</v>
      </c>
      <c r="O345" s="38">
        <v>0.15063291139240506</v>
      </c>
      <c r="P345" s="36">
        <v>119000</v>
      </c>
      <c r="Q345" s="36">
        <v>671000</v>
      </c>
      <c r="R345" s="36">
        <v>790000</v>
      </c>
      <c r="S345" s="36">
        <v>0</v>
      </c>
      <c r="T345" s="39">
        <v>1</v>
      </c>
    </row>
    <row r="346" spans="1:20" ht="14.4" hidden="1" customHeight="1" outlineLevel="3" collapsed="1" x14ac:dyDescent="0.3">
      <c r="A346" s="25" t="s">
        <v>2</v>
      </c>
      <c r="B346" s="25" t="s">
        <v>2</v>
      </c>
      <c r="C346" s="40" t="s">
        <v>2</v>
      </c>
      <c r="E346" s="25" t="s">
        <v>2</v>
      </c>
      <c r="H346" s="36">
        <v>790000</v>
      </c>
      <c r="I346" s="36">
        <v>0</v>
      </c>
      <c r="J346" s="36">
        <v>790000</v>
      </c>
      <c r="K346" s="36">
        <v>119000</v>
      </c>
      <c r="L346" s="36">
        <v>0</v>
      </c>
      <c r="M346" s="36">
        <v>119000</v>
      </c>
      <c r="N346" s="37">
        <v>-671000</v>
      </c>
      <c r="O346" s="38">
        <v>0.15063291139240506</v>
      </c>
      <c r="P346" s="36">
        <v>119000</v>
      </c>
      <c r="Q346" s="36">
        <v>671000</v>
      </c>
      <c r="R346" s="36">
        <v>790000</v>
      </c>
      <c r="S346" s="36">
        <v>0</v>
      </c>
      <c r="T346" s="39">
        <v>1</v>
      </c>
    </row>
    <row r="347" spans="1:20" ht="14.4" hidden="1" customHeight="1" outlineLevel="4" collapsed="1" x14ac:dyDescent="0.3">
      <c r="A347" s="25" t="s">
        <v>2</v>
      </c>
      <c r="B347" s="25" t="s">
        <v>2</v>
      </c>
      <c r="C347" s="40" t="s">
        <v>2</v>
      </c>
      <c r="D347" s="41" t="s">
        <v>2</v>
      </c>
      <c r="E347" s="41" t="s">
        <v>2</v>
      </c>
      <c r="F347" s="25" t="s">
        <v>2</v>
      </c>
      <c r="H347" s="42">
        <v>790000</v>
      </c>
      <c r="I347" s="42">
        <v>0</v>
      </c>
      <c r="J347" s="42">
        <v>790000</v>
      </c>
      <c r="K347" s="42">
        <v>119000</v>
      </c>
      <c r="L347" s="42">
        <v>0</v>
      </c>
      <c r="M347" s="42">
        <v>119000</v>
      </c>
      <c r="N347" s="43">
        <v>-671000</v>
      </c>
      <c r="O347" s="38">
        <v>0.15063291139240506</v>
      </c>
      <c r="P347" s="42">
        <v>119000</v>
      </c>
      <c r="Q347" s="42">
        <v>671000</v>
      </c>
      <c r="R347" s="42">
        <v>790000</v>
      </c>
      <c r="S347" s="42">
        <v>0</v>
      </c>
      <c r="T347" s="38">
        <v>1</v>
      </c>
    </row>
    <row r="348" spans="1:20" ht="14.4" customHeight="1" outlineLevel="2" collapsed="1" x14ac:dyDescent="0.3">
      <c r="A348" s="25" t="s">
        <v>2</v>
      </c>
      <c r="B348" s="25" t="s">
        <v>2</v>
      </c>
      <c r="D348" s="25" t="s">
        <v>71</v>
      </c>
      <c r="H348" s="36">
        <v>100000</v>
      </c>
      <c r="I348" s="36">
        <v>0</v>
      </c>
      <c r="J348" s="36">
        <v>100000</v>
      </c>
      <c r="K348" s="36">
        <v>100000</v>
      </c>
      <c r="L348" s="36">
        <v>0</v>
      </c>
      <c r="M348" s="36">
        <v>100000</v>
      </c>
      <c r="N348" s="36">
        <v>0</v>
      </c>
      <c r="O348" s="38">
        <v>1</v>
      </c>
      <c r="P348" s="36">
        <v>100000</v>
      </c>
      <c r="Q348" s="36">
        <v>0</v>
      </c>
      <c r="R348" s="36">
        <v>100000</v>
      </c>
      <c r="S348" s="36">
        <v>0</v>
      </c>
      <c r="T348" s="39">
        <v>1</v>
      </c>
    </row>
    <row r="349" spans="1:20" ht="14.4" hidden="1" customHeight="1" outlineLevel="3" collapsed="1" x14ac:dyDescent="0.3">
      <c r="A349" s="25" t="s">
        <v>2</v>
      </c>
      <c r="B349" s="25" t="s">
        <v>2</v>
      </c>
      <c r="C349" s="40" t="s">
        <v>2</v>
      </c>
      <c r="E349" s="25" t="s">
        <v>2</v>
      </c>
      <c r="H349" s="36">
        <v>100000</v>
      </c>
      <c r="I349" s="36">
        <v>0</v>
      </c>
      <c r="J349" s="36">
        <v>100000</v>
      </c>
      <c r="K349" s="36">
        <v>100000</v>
      </c>
      <c r="L349" s="36">
        <v>0</v>
      </c>
      <c r="M349" s="36">
        <v>100000</v>
      </c>
      <c r="N349" s="36">
        <v>0</v>
      </c>
      <c r="O349" s="38">
        <v>1</v>
      </c>
      <c r="P349" s="36">
        <v>100000</v>
      </c>
      <c r="Q349" s="36">
        <v>0</v>
      </c>
      <c r="R349" s="36">
        <v>100000</v>
      </c>
      <c r="S349" s="36">
        <v>0</v>
      </c>
      <c r="T349" s="39">
        <v>1</v>
      </c>
    </row>
    <row r="350" spans="1:20" ht="14.4" hidden="1" customHeight="1" outlineLevel="4" collapsed="1" x14ac:dyDescent="0.3">
      <c r="A350" s="25" t="s">
        <v>2</v>
      </c>
      <c r="B350" s="25" t="s">
        <v>2</v>
      </c>
      <c r="C350" s="40" t="s">
        <v>2</v>
      </c>
      <c r="D350" s="41" t="s">
        <v>2</v>
      </c>
      <c r="E350" s="41" t="s">
        <v>2</v>
      </c>
      <c r="F350" s="25" t="s">
        <v>2</v>
      </c>
      <c r="H350" s="42">
        <v>100000</v>
      </c>
      <c r="I350" s="42">
        <v>0</v>
      </c>
      <c r="J350" s="42">
        <v>100000</v>
      </c>
      <c r="K350" s="42">
        <v>100000</v>
      </c>
      <c r="L350" s="42">
        <v>0</v>
      </c>
      <c r="M350" s="42">
        <v>100000</v>
      </c>
      <c r="N350" s="42">
        <v>0</v>
      </c>
      <c r="O350" s="38">
        <v>1</v>
      </c>
      <c r="P350" s="42">
        <v>100000</v>
      </c>
      <c r="Q350" s="42">
        <v>0</v>
      </c>
      <c r="R350" s="42">
        <v>100000</v>
      </c>
      <c r="S350" s="42">
        <v>0</v>
      </c>
      <c r="T350" s="38">
        <v>1</v>
      </c>
    </row>
    <row r="351" spans="1:20" ht="14.4" customHeight="1" outlineLevel="2" collapsed="1" x14ac:dyDescent="0.3">
      <c r="A351" s="25" t="s">
        <v>2</v>
      </c>
      <c r="B351" s="25" t="s">
        <v>2</v>
      </c>
      <c r="D351" s="25" t="s">
        <v>72</v>
      </c>
      <c r="H351" s="36">
        <v>2000</v>
      </c>
      <c r="I351" s="36">
        <v>0</v>
      </c>
      <c r="J351" s="36">
        <v>2000</v>
      </c>
      <c r="K351" s="36">
        <v>2000</v>
      </c>
      <c r="L351" s="36">
        <v>0</v>
      </c>
      <c r="M351" s="36">
        <v>2000</v>
      </c>
      <c r="N351" s="36">
        <v>0</v>
      </c>
      <c r="O351" s="38">
        <v>1</v>
      </c>
      <c r="P351" s="36">
        <v>2000</v>
      </c>
      <c r="Q351" s="36">
        <v>0</v>
      </c>
      <c r="R351" s="36">
        <v>2000</v>
      </c>
      <c r="S351" s="36">
        <v>0</v>
      </c>
      <c r="T351" s="39">
        <v>1</v>
      </c>
    </row>
    <row r="352" spans="1:20" ht="14.4" hidden="1" customHeight="1" outlineLevel="3" collapsed="1" x14ac:dyDescent="0.3">
      <c r="A352" s="25" t="s">
        <v>2</v>
      </c>
      <c r="B352" s="25" t="s">
        <v>2</v>
      </c>
      <c r="C352" s="40" t="s">
        <v>2</v>
      </c>
      <c r="E352" s="25" t="s">
        <v>2</v>
      </c>
      <c r="H352" s="36">
        <v>2000</v>
      </c>
      <c r="I352" s="36">
        <v>0</v>
      </c>
      <c r="J352" s="36">
        <v>2000</v>
      </c>
      <c r="K352" s="36">
        <v>2000</v>
      </c>
      <c r="L352" s="36">
        <v>0</v>
      </c>
      <c r="M352" s="36">
        <v>2000</v>
      </c>
      <c r="N352" s="36">
        <v>0</v>
      </c>
      <c r="O352" s="38">
        <v>1</v>
      </c>
      <c r="P352" s="36">
        <v>2000</v>
      </c>
      <c r="Q352" s="36">
        <v>0</v>
      </c>
      <c r="R352" s="36">
        <v>2000</v>
      </c>
      <c r="S352" s="36">
        <v>0</v>
      </c>
      <c r="T352" s="39">
        <v>1</v>
      </c>
    </row>
    <row r="353" spans="1:20" ht="14.4" hidden="1" customHeight="1" outlineLevel="4" collapsed="1" x14ac:dyDescent="0.3">
      <c r="A353" s="25" t="s">
        <v>2</v>
      </c>
      <c r="B353" s="25" t="s">
        <v>2</v>
      </c>
      <c r="C353" s="40" t="s">
        <v>2</v>
      </c>
      <c r="D353" s="41" t="s">
        <v>2</v>
      </c>
      <c r="E353" s="41" t="s">
        <v>2</v>
      </c>
      <c r="F353" s="25" t="s">
        <v>2</v>
      </c>
      <c r="H353" s="42">
        <v>2000</v>
      </c>
      <c r="I353" s="42">
        <v>0</v>
      </c>
      <c r="J353" s="42">
        <v>2000</v>
      </c>
      <c r="K353" s="42">
        <v>2000</v>
      </c>
      <c r="L353" s="42">
        <v>0</v>
      </c>
      <c r="M353" s="42">
        <v>2000</v>
      </c>
      <c r="N353" s="42">
        <v>0</v>
      </c>
      <c r="O353" s="38">
        <v>1</v>
      </c>
      <c r="P353" s="42">
        <v>2000</v>
      </c>
      <c r="Q353" s="42">
        <v>0</v>
      </c>
      <c r="R353" s="42">
        <v>2000</v>
      </c>
      <c r="S353" s="42">
        <v>0</v>
      </c>
      <c r="T353" s="38">
        <v>1</v>
      </c>
    </row>
    <row r="354" spans="1:20" ht="14.4" customHeight="1" outlineLevel="1" x14ac:dyDescent="0.3">
      <c r="A354" s="30" t="s">
        <v>2</v>
      </c>
      <c r="B354" s="30" t="s">
        <v>2</v>
      </c>
      <c r="C354" s="44" t="s">
        <v>73</v>
      </c>
      <c r="H354" s="32">
        <v>243750</v>
      </c>
      <c r="I354" s="32">
        <v>0</v>
      </c>
      <c r="J354" s="32">
        <v>243750</v>
      </c>
      <c r="K354" s="32">
        <v>59682.29</v>
      </c>
      <c r="L354" s="32">
        <v>0</v>
      </c>
      <c r="M354" s="32">
        <v>59682.29</v>
      </c>
      <c r="N354" s="33">
        <v>-184067.71</v>
      </c>
      <c r="O354" s="34">
        <v>0.24485042051282052</v>
      </c>
      <c r="P354" s="32">
        <v>80890.666666999998</v>
      </c>
      <c r="Q354" s="32">
        <v>162859</v>
      </c>
      <c r="R354" s="32">
        <v>243749.66666700001</v>
      </c>
      <c r="S354" s="33">
        <v>-0.33333299999999999</v>
      </c>
      <c r="T354" s="35">
        <v>0.99999863247999998</v>
      </c>
    </row>
    <row r="355" spans="1:20" ht="14.4" customHeight="1" outlineLevel="2" collapsed="1" x14ac:dyDescent="0.3">
      <c r="A355" s="25" t="s">
        <v>2</v>
      </c>
      <c r="B355" s="25" t="s">
        <v>2</v>
      </c>
      <c r="D355" s="25" t="s">
        <v>74</v>
      </c>
      <c r="H355" s="36">
        <v>243750</v>
      </c>
      <c r="I355" s="36">
        <v>0</v>
      </c>
      <c r="J355" s="36">
        <v>243750</v>
      </c>
      <c r="K355" s="36">
        <v>59682.29</v>
      </c>
      <c r="L355" s="36">
        <v>0</v>
      </c>
      <c r="M355" s="36">
        <v>59682.29</v>
      </c>
      <c r="N355" s="37">
        <v>-184067.71</v>
      </c>
      <c r="O355" s="38">
        <v>0.24485042051282052</v>
      </c>
      <c r="P355" s="36">
        <v>80890.666666999998</v>
      </c>
      <c r="Q355" s="36">
        <v>162859</v>
      </c>
      <c r="R355" s="36">
        <v>243749.66666700001</v>
      </c>
      <c r="S355" s="37">
        <v>-0.33333299999999999</v>
      </c>
      <c r="T355" s="39">
        <v>0.99999863247999998</v>
      </c>
    </row>
    <row r="356" spans="1:20" ht="14.4" hidden="1" customHeight="1" outlineLevel="3" collapsed="1" x14ac:dyDescent="0.3">
      <c r="A356" s="25" t="s">
        <v>2</v>
      </c>
      <c r="B356" s="25" t="s">
        <v>2</v>
      </c>
      <c r="C356" s="40" t="s">
        <v>2</v>
      </c>
      <c r="E356" s="25" t="s">
        <v>2</v>
      </c>
      <c r="H356" s="36">
        <v>243750</v>
      </c>
      <c r="I356" s="36">
        <v>0</v>
      </c>
      <c r="J356" s="36">
        <v>243750</v>
      </c>
      <c r="K356" s="36">
        <v>59682.29</v>
      </c>
      <c r="L356" s="36">
        <v>0</v>
      </c>
      <c r="M356" s="36">
        <v>59682.29</v>
      </c>
      <c r="N356" s="37">
        <v>-184067.71</v>
      </c>
      <c r="O356" s="38">
        <v>0.24485042051282052</v>
      </c>
      <c r="P356" s="36">
        <v>80890.666666999998</v>
      </c>
      <c r="Q356" s="36">
        <v>162859</v>
      </c>
      <c r="R356" s="36">
        <v>243749.66666700001</v>
      </c>
      <c r="S356" s="37">
        <v>-0.33333299999999999</v>
      </c>
      <c r="T356" s="39">
        <v>0.99999863247999998</v>
      </c>
    </row>
    <row r="357" spans="1:20" ht="14.4" hidden="1" customHeight="1" outlineLevel="4" collapsed="1" x14ac:dyDescent="0.3">
      <c r="A357" s="25" t="s">
        <v>2</v>
      </c>
      <c r="B357" s="25" t="s">
        <v>2</v>
      </c>
      <c r="C357" s="40" t="s">
        <v>2</v>
      </c>
      <c r="D357" s="41" t="s">
        <v>2</v>
      </c>
      <c r="E357" s="41" t="s">
        <v>2</v>
      </c>
      <c r="F357" s="25" t="s">
        <v>2</v>
      </c>
      <c r="H357" s="42">
        <v>243750</v>
      </c>
      <c r="I357" s="42">
        <v>0</v>
      </c>
      <c r="J357" s="42">
        <v>243750</v>
      </c>
      <c r="K357" s="42">
        <v>59682.29</v>
      </c>
      <c r="L357" s="42">
        <v>0</v>
      </c>
      <c r="M357" s="42">
        <v>59682.29</v>
      </c>
      <c r="N357" s="43">
        <v>-184067.71</v>
      </c>
      <c r="O357" s="38">
        <v>0.24485042051282052</v>
      </c>
      <c r="P357" s="42">
        <v>80890.666666999998</v>
      </c>
      <c r="Q357" s="42">
        <v>162859</v>
      </c>
      <c r="R357" s="42">
        <v>243749.66666700001</v>
      </c>
      <c r="S357" s="43">
        <v>-0.33333299999999999</v>
      </c>
      <c r="T357" s="38">
        <v>0.99999863247999998</v>
      </c>
    </row>
    <row r="358" spans="1:20" ht="14.4" customHeight="1" x14ac:dyDescent="0.3">
      <c r="A358" s="46" t="s">
        <v>75</v>
      </c>
      <c r="B358" s="20"/>
      <c r="C358" s="20"/>
      <c r="D358" s="20"/>
      <c r="E358" s="20"/>
      <c r="F358" s="20"/>
      <c r="G358" s="20"/>
      <c r="H358" s="47">
        <v>190403951</v>
      </c>
      <c r="I358" s="47">
        <v>3036294</v>
      </c>
      <c r="J358" s="47">
        <v>193440245</v>
      </c>
      <c r="K358" s="47">
        <v>124510805.28</v>
      </c>
      <c r="L358" s="47">
        <v>0</v>
      </c>
      <c r="M358" s="47">
        <v>124510805.28</v>
      </c>
      <c r="N358" s="48">
        <v>-68929439.719999999</v>
      </c>
      <c r="O358" s="49">
        <v>0.64366546516729239</v>
      </c>
      <c r="P358" s="47">
        <v>181359563.566661</v>
      </c>
      <c r="Q358" s="47">
        <v>14649155</v>
      </c>
      <c r="R358" s="47">
        <v>196008718.566661</v>
      </c>
      <c r="S358" s="47">
        <v>2568473.5666609998</v>
      </c>
      <c r="T358" s="49">
        <v>1.0132778655582295</v>
      </c>
    </row>
    <row r="359" spans="1:20" ht="14.4" customHeight="1" x14ac:dyDescent="0.3">
      <c r="A359" s="23" t="s">
        <v>76</v>
      </c>
      <c r="H359" s="24" t="s">
        <v>2</v>
      </c>
      <c r="I359" s="24" t="s">
        <v>2</v>
      </c>
      <c r="J359" s="24" t="s">
        <v>2</v>
      </c>
      <c r="K359" s="24" t="s">
        <v>2</v>
      </c>
      <c r="L359" s="24" t="s">
        <v>2</v>
      </c>
      <c r="M359" s="24" t="s">
        <v>2</v>
      </c>
      <c r="N359" s="24" t="s">
        <v>2</v>
      </c>
      <c r="O359" s="24" t="s">
        <v>2</v>
      </c>
      <c r="P359" s="24" t="s">
        <v>2</v>
      </c>
      <c r="Q359" s="24" t="s">
        <v>2</v>
      </c>
      <c r="R359" s="24" t="s">
        <v>2</v>
      </c>
      <c r="S359" s="24" t="s">
        <v>2</v>
      </c>
      <c r="T359" s="24" t="s">
        <v>2</v>
      </c>
    </row>
    <row r="360" spans="1:20" ht="14.4" customHeight="1" x14ac:dyDescent="0.3">
      <c r="A360" s="25" t="s">
        <v>2</v>
      </c>
      <c r="B360" s="26" t="s">
        <v>27</v>
      </c>
      <c r="H360" s="27">
        <v>57400</v>
      </c>
      <c r="I360" s="27">
        <v>0</v>
      </c>
      <c r="J360" s="27">
        <v>57400</v>
      </c>
      <c r="K360" s="27">
        <v>10295.25</v>
      </c>
      <c r="L360" s="27">
        <v>26223.4</v>
      </c>
      <c r="M360" s="27">
        <v>36518.65</v>
      </c>
      <c r="N360" s="27">
        <v>20881.349999999999</v>
      </c>
      <c r="O360" s="29">
        <v>0.63621341463414638</v>
      </c>
      <c r="P360" s="27">
        <v>19615.439998000002</v>
      </c>
      <c r="Q360" s="27">
        <v>0</v>
      </c>
      <c r="R360" s="27">
        <v>19615.439998000002</v>
      </c>
      <c r="S360" s="27">
        <v>11561.160002000001</v>
      </c>
      <c r="T360" s="29">
        <v>0.79858606268292687</v>
      </c>
    </row>
    <row r="361" spans="1:20" ht="14.4" customHeight="1" outlineLevel="1" x14ac:dyDescent="0.3">
      <c r="A361" s="30" t="s">
        <v>2</v>
      </c>
      <c r="B361" s="30" t="s">
        <v>2</v>
      </c>
      <c r="C361" s="31" t="s">
        <v>88</v>
      </c>
      <c r="H361" s="32">
        <v>57400</v>
      </c>
      <c r="I361" s="32">
        <v>0</v>
      </c>
      <c r="J361" s="32">
        <v>57400</v>
      </c>
      <c r="K361" s="32">
        <v>10295.25</v>
      </c>
      <c r="L361" s="32">
        <v>26223.4</v>
      </c>
      <c r="M361" s="32">
        <v>36518.65</v>
      </c>
      <c r="N361" s="32">
        <v>20881.349999999999</v>
      </c>
      <c r="O361" s="34">
        <v>0.63621341463414638</v>
      </c>
      <c r="P361" s="32">
        <v>19615.439998000002</v>
      </c>
      <c r="Q361" s="32">
        <v>0</v>
      </c>
      <c r="R361" s="32">
        <v>19615.439998000002</v>
      </c>
      <c r="S361" s="32">
        <v>11561.160002000001</v>
      </c>
      <c r="T361" s="35">
        <v>0.79858606268292687</v>
      </c>
    </row>
    <row r="362" spans="1:20" ht="14.4" customHeight="1" outlineLevel="2" collapsed="1" x14ac:dyDescent="0.3">
      <c r="A362" s="25" t="s">
        <v>2</v>
      </c>
      <c r="B362" s="25" t="s">
        <v>2</v>
      </c>
      <c r="D362" s="25" t="s">
        <v>28</v>
      </c>
      <c r="H362" s="36">
        <v>57400</v>
      </c>
      <c r="I362" s="36">
        <v>0</v>
      </c>
      <c r="J362" s="36">
        <v>57400</v>
      </c>
      <c r="K362" s="36">
        <v>10295.25</v>
      </c>
      <c r="L362" s="36">
        <v>26223.4</v>
      </c>
      <c r="M362" s="36">
        <v>36518.65</v>
      </c>
      <c r="N362" s="36">
        <v>20881.349999999999</v>
      </c>
      <c r="O362" s="38">
        <v>0.63621341463414638</v>
      </c>
      <c r="P362" s="36">
        <v>19615.439998000002</v>
      </c>
      <c r="Q362" s="36">
        <v>0</v>
      </c>
      <c r="R362" s="36">
        <v>19615.439998000002</v>
      </c>
      <c r="S362" s="36">
        <v>11561.160002000001</v>
      </c>
      <c r="T362" s="39">
        <v>0.79858606268292687</v>
      </c>
    </row>
    <row r="363" spans="1:20" ht="14.4" hidden="1" customHeight="1" outlineLevel="3" collapsed="1" x14ac:dyDescent="0.3">
      <c r="A363" s="25" t="s">
        <v>2</v>
      </c>
      <c r="B363" s="25" t="s">
        <v>2</v>
      </c>
      <c r="C363" s="40" t="s">
        <v>2</v>
      </c>
      <c r="E363" s="25" t="s">
        <v>2</v>
      </c>
      <c r="H363" s="36">
        <v>57400</v>
      </c>
      <c r="I363" s="36">
        <v>0</v>
      </c>
      <c r="J363" s="36">
        <v>57400</v>
      </c>
      <c r="K363" s="36">
        <v>10295.25</v>
      </c>
      <c r="L363" s="36">
        <v>26223.4</v>
      </c>
      <c r="M363" s="36">
        <v>36518.65</v>
      </c>
      <c r="N363" s="36">
        <v>20881.349999999999</v>
      </c>
      <c r="O363" s="38">
        <v>0.63621341463414638</v>
      </c>
      <c r="P363" s="36">
        <v>19615.439998000002</v>
      </c>
      <c r="Q363" s="36">
        <v>0</v>
      </c>
      <c r="R363" s="36">
        <v>19615.439998000002</v>
      </c>
      <c r="S363" s="36">
        <v>11561.160002000001</v>
      </c>
      <c r="T363" s="39">
        <v>0.79858606268292687</v>
      </c>
    </row>
    <row r="364" spans="1:20" ht="14.4" hidden="1" customHeight="1" outlineLevel="4" collapsed="1" x14ac:dyDescent="0.3">
      <c r="A364" s="25" t="s">
        <v>2</v>
      </c>
      <c r="B364" s="25" t="s">
        <v>2</v>
      </c>
      <c r="C364" s="40" t="s">
        <v>2</v>
      </c>
      <c r="D364" s="41" t="s">
        <v>2</v>
      </c>
      <c r="E364" s="41" t="s">
        <v>2</v>
      </c>
      <c r="F364" s="25" t="s">
        <v>2</v>
      </c>
      <c r="H364" s="42">
        <v>0</v>
      </c>
      <c r="I364" s="42">
        <v>0</v>
      </c>
      <c r="J364" s="42">
        <v>0</v>
      </c>
      <c r="K364" s="42">
        <v>1241.5</v>
      </c>
      <c r="L364" s="42">
        <v>0</v>
      </c>
      <c r="M364" s="42">
        <v>1241.5</v>
      </c>
      <c r="N364" s="43">
        <v>-1241.5</v>
      </c>
      <c r="O364" s="45">
        <v>-1</v>
      </c>
      <c r="P364" s="42">
        <v>1266.5</v>
      </c>
      <c r="Q364" s="42">
        <v>0</v>
      </c>
      <c r="R364" s="42">
        <v>1266.5</v>
      </c>
      <c r="S364" s="43">
        <v>-1266.5</v>
      </c>
      <c r="T364" s="45">
        <v>-1</v>
      </c>
    </row>
    <row r="365" spans="1:20" ht="14.4" hidden="1" customHeight="1" outlineLevel="4" collapsed="1" x14ac:dyDescent="0.3">
      <c r="A365" s="25" t="s">
        <v>2</v>
      </c>
      <c r="B365" s="25" t="s">
        <v>2</v>
      </c>
      <c r="C365" s="40" t="s">
        <v>2</v>
      </c>
      <c r="D365" s="41" t="s">
        <v>2</v>
      </c>
      <c r="E365" s="41" t="s">
        <v>2</v>
      </c>
      <c r="F365" s="25" t="s">
        <v>2</v>
      </c>
      <c r="H365" s="42">
        <v>0</v>
      </c>
      <c r="I365" s="42">
        <v>0</v>
      </c>
      <c r="J365" s="42">
        <v>0</v>
      </c>
      <c r="K365" s="42">
        <v>300</v>
      </c>
      <c r="L365" s="42">
        <v>0</v>
      </c>
      <c r="M365" s="42">
        <v>300</v>
      </c>
      <c r="N365" s="43">
        <v>-300</v>
      </c>
      <c r="O365" s="45">
        <v>-1</v>
      </c>
      <c r="P365" s="42">
        <v>303.66666600000002</v>
      </c>
      <c r="Q365" s="42">
        <v>0</v>
      </c>
      <c r="R365" s="42">
        <v>303.66666600000002</v>
      </c>
      <c r="S365" s="43">
        <v>-303.66666600000002</v>
      </c>
      <c r="T365" s="45">
        <v>-1</v>
      </c>
    </row>
    <row r="366" spans="1:20" ht="14.4" hidden="1" customHeight="1" outlineLevel="4" collapsed="1" x14ac:dyDescent="0.3">
      <c r="A366" s="25" t="s">
        <v>2</v>
      </c>
      <c r="B366" s="25" t="s">
        <v>2</v>
      </c>
      <c r="C366" s="40" t="s">
        <v>2</v>
      </c>
      <c r="D366" s="41" t="s">
        <v>2</v>
      </c>
      <c r="E366" s="41" t="s">
        <v>2</v>
      </c>
      <c r="F366" s="25" t="s">
        <v>2</v>
      </c>
      <c r="H366" s="42">
        <v>0</v>
      </c>
      <c r="I366" s="42">
        <v>0</v>
      </c>
      <c r="J366" s="42">
        <v>0</v>
      </c>
      <c r="K366" s="42">
        <v>0</v>
      </c>
      <c r="L366" s="42">
        <v>10398.4</v>
      </c>
      <c r="M366" s="42">
        <v>10398.4</v>
      </c>
      <c r="N366" s="43">
        <v>-10398.4</v>
      </c>
      <c r="O366" s="45">
        <v>-1</v>
      </c>
      <c r="P366" s="42">
        <v>0</v>
      </c>
      <c r="Q366" s="42">
        <v>0</v>
      </c>
      <c r="R366" s="42">
        <v>0</v>
      </c>
      <c r="S366" s="43">
        <v>-10398.4</v>
      </c>
      <c r="T366" s="45">
        <v>-1</v>
      </c>
    </row>
    <row r="367" spans="1:20" ht="14.4" hidden="1" customHeight="1" outlineLevel="4" collapsed="1" x14ac:dyDescent="0.3">
      <c r="A367" s="25" t="s">
        <v>2</v>
      </c>
      <c r="B367" s="25" t="s">
        <v>2</v>
      </c>
      <c r="C367" s="40" t="s">
        <v>2</v>
      </c>
      <c r="D367" s="41" t="s">
        <v>2</v>
      </c>
      <c r="E367" s="41" t="s">
        <v>2</v>
      </c>
      <c r="F367" s="25" t="s">
        <v>2</v>
      </c>
      <c r="H367" s="42">
        <v>0</v>
      </c>
      <c r="I367" s="42">
        <v>0</v>
      </c>
      <c r="J367" s="42">
        <v>0</v>
      </c>
      <c r="K367" s="42">
        <v>7167.12</v>
      </c>
      <c r="L367" s="42">
        <v>0</v>
      </c>
      <c r="M367" s="42">
        <v>7167.12</v>
      </c>
      <c r="N367" s="43">
        <v>-7167.12</v>
      </c>
      <c r="O367" s="45">
        <v>-1</v>
      </c>
      <c r="P367" s="42">
        <v>9556.16</v>
      </c>
      <c r="Q367" s="42">
        <v>0</v>
      </c>
      <c r="R367" s="42">
        <v>9556.16</v>
      </c>
      <c r="S367" s="43">
        <v>-9556.16</v>
      </c>
      <c r="T367" s="45">
        <v>-1</v>
      </c>
    </row>
    <row r="368" spans="1:20" ht="14.4" hidden="1" customHeight="1" outlineLevel="4" collapsed="1" x14ac:dyDescent="0.3">
      <c r="A368" s="25" t="s">
        <v>2</v>
      </c>
      <c r="B368" s="25" t="s">
        <v>2</v>
      </c>
      <c r="C368" s="40" t="s">
        <v>2</v>
      </c>
      <c r="D368" s="41" t="s">
        <v>2</v>
      </c>
      <c r="E368" s="41" t="s">
        <v>2</v>
      </c>
      <c r="F368" s="25" t="s">
        <v>2</v>
      </c>
      <c r="H368" s="42">
        <v>49750</v>
      </c>
      <c r="I368" s="42">
        <v>0</v>
      </c>
      <c r="J368" s="42">
        <v>49750</v>
      </c>
      <c r="K368" s="42">
        <v>1586.63</v>
      </c>
      <c r="L368" s="42">
        <v>15825</v>
      </c>
      <c r="M368" s="42">
        <v>17411.63</v>
      </c>
      <c r="N368" s="42">
        <v>32338.37</v>
      </c>
      <c r="O368" s="38">
        <v>0.3499825125628141</v>
      </c>
      <c r="P368" s="42">
        <v>8489.1133320000008</v>
      </c>
      <c r="Q368" s="42">
        <v>0</v>
      </c>
      <c r="R368" s="42">
        <v>8489.1133320000008</v>
      </c>
      <c r="S368" s="42">
        <v>25435.886667999999</v>
      </c>
      <c r="T368" s="38">
        <v>0.48872589612060302</v>
      </c>
    </row>
    <row r="369" spans="1:20" ht="14.4" hidden="1" customHeight="1" outlineLevel="4" collapsed="1" x14ac:dyDescent="0.3">
      <c r="A369" s="25" t="s">
        <v>2</v>
      </c>
      <c r="B369" s="25" t="s">
        <v>2</v>
      </c>
      <c r="C369" s="40" t="s">
        <v>2</v>
      </c>
      <c r="D369" s="41" t="s">
        <v>2</v>
      </c>
      <c r="E369" s="41" t="s">
        <v>2</v>
      </c>
      <c r="F369" s="25" t="s">
        <v>2</v>
      </c>
      <c r="H369" s="42">
        <v>500</v>
      </c>
      <c r="I369" s="42">
        <v>0</v>
      </c>
      <c r="J369" s="42">
        <v>500</v>
      </c>
      <c r="K369" s="42">
        <v>0</v>
      </c>
      <c r="L369" s="42">
        <v>0</v>
      </c>
      <c r="M369" s="42">
        <v>0</v>
      </c>
      <c r="N369" s="42">
        <v>500</v>
      </c>
      <c r="O369" s="38">
        <v>0</v>
      </c>
      <c r="P369" s="42">
        <v>0</v>
      </c>
      <c r="Q369" s="42">
        <v>0</v>
      </c>
      <c r="R369" s="42">
        <v>0</v>
      </c>
      <c r="S369" s="42">
        <v>500</v>
      </c>
      <c r="T369" s="38">
        <v>0</v>
      </c>
    </row>
    <row r="370" spans="1:20" ht="14.4" hidden="1" customHeight="1" outlineLevel="4" collapsed="1" x14ac:dyDescent="0.3">
      <c r="A370" s="25" t="s">
        <v>2</v>
      </c>
      <c r="B370" s="25" t="s">
        <v>2</v>
      </c>
      <c r="C370" s="40" t="s">
        <v>2</v>
      </c>
      <c r="D370" s="41" t="s">
        <v>2</v>
      </c>
      <c r="E370" s="41" t="s">
        <v>2</v>
      </c>
      <c r="F370" s="25" t="s">
        <v>2</v>
      </c>
      <c r="H370" s="42">
        <v>3300</v>
      </c>
      <c r="I370" s="42">
        <v>0</v>
      </c>
      <c r="J370" s="42">
        <v>3300</v>
      </c>
      <c r="K370" s="42">
        <v>0</v>
      </c>
      <c r="L370" s="42">
        <v>0</v>
      </c>
      <c r="M370" s="42">
        <v>0</v>
      </c>
      <c r="N370" s="42">
        <v>3300</v>
      </c>
      <c r="O370" s="38">
        <v>0</v>
      </c>
      <c r="P370" s="42">
        <v>0</v>
      </c>
      <c r="Q370" s="42">
        <v>0</v>
      </c>
      <c r="R370" s="42">
        <v>0</v>
      </c>
      <c r="S370" s="42">
        <v>3300</v>
      </c>
      <c r="T370" s="38">
        <v>0</v>
      </c>
    </row>
    <row r="371" spans="1:20" ht="14.4" hidden="1" customHeight="1" outlineLevel="4" collapsed="1" x14ac:dyDescent="0.3">
      <c r="A371" s="25" t="s">
        <v>2</v>
      </c>
      <c r="B371" s="25" t="s">
        <v>2</v>
      </c>
      <c r="C371" s="40" t="s">
        <v>2</v>
      </c>
      <c r="D371" s="41" t="s">
        <v>2</v>
      </c>
      <c r="E371" s="41" t="s">
        <v>2</v>
      </c>
      <c r="F371" s="25" t="s">
        <v>2</v>
      </c>
      <c r="H371" s="42">
        <v>2000</v>
      </c>
      <c r="I371" s="42">
        <v>0</v>
      </c>
      <c r="J371" s="42">
        <v>2000</v>
      </c>
      <c r="K371" s="42">
        <v>0</v>
      </c>
      <c r="L371" s="42">
        <v>0</v>
      </c>
      <c r="M371" s="42">
        <v>0</v>
      </c>
      <c r="N371" s="42">
        <v>2000</v>
      </c>
      <c r="O371" s="38">
        <v>0</v>
      </c>
      <c r="P371" s="42">
        <v>0</v>
      </c>
      <c r="Q371" s="42">
        <v>0</v>
      </c>
      <c r="R371" s="42">
        <v>0</v>
      </c>
      <c r="S371" s="42">
        <v>2000</v>
      </c>
      <c r="T371" s="38">
        <v>0</v>
      </c>
    </row>
    <row r="372" spans="1:20" ht="14.4" hidden="1" customHeight="1" outlineLevel="4" collapsed="1" x14ac:dyDescent="0.3">
      <c r="A372" s="25" t="s">
        <v>2</v>
      </c>
      <c r="B372" s="25" t="s">
        <v>2</v>
      </c>
      <c r="C372" s="40" t="s">
        <v>2</v>
      </c>
      <c r="D372" s="41" t="s">
        <v>2</v>
      </c>
      <c r="E372" s="41" t="s">
        <v>2</v>
      </c>
      <c r="F372" s="25" t="s">
        <v>2</v>
      </c>
      <c r="H372" s="42">
        <v>150</v>
      </c>
      <c r="I372" s="42">
        <v>0</v>
      </c>
      <c r="J372" s="42">
        <v>150</v>
      </c>
      <c r="K372" s="42">
        <v>0</v>
      </c>
      <c r="L372" s="42">
        <v>0</v>
      </c>
      <c r="M372" s="42">
        <v>0</v>
      </c>
      <c r="N372" s="42">
        <v>150</v>
      </c>
      <c r="O372" s="38">
        <v>0</v>
      </c>
      <c r="P372" s="42">
        <v>0</v>
      </c>
      <c r="Q372" s="42">
        <v>0</v>
      </c>
      <c r="R372" s="42">
        <v>0</v>
      </c>
      <c r="S372" s="42">
        <v>150</v>
      </c>
      <c r="T372" s="38">
        <v>0</v>
      </c>
    </row>
    <row r="373" spans="1:20" ht="14.4" hidden="1" customHeight="1" outlineLevel="4" collapsed="1" x14ac:dyDescent="0.3">
      <c r="A373" s="25" t="s">
        <v>2</v>
      </c>
      <c r="B373" s="25" t="s">
        <v>2</v>
      </c>
      <c r="C373" s="40" t="s">
        <v>2</v>
      </c>
      <c r="D373" s="41" t="s">
        <v>2</v>
      </c>
      <c r="E373" s="41" t="s">
        <v>2</v>
      </c>
      <c r="F373" s="25" t="s">
        <v>2</v>
      </c>
      <c r="H373" s="42">
        <v>1700</v>
      </c>
      <c r="I373" s="42">
        <v>0</v>
      </c>
      <c r="J373" s="42">
        <v>1700</v>
      </c>
      <c r="K373" s="42">
        <v>0</v>
      </c>
      <c r="L373" s="42">
        <v>0</v>
      </c>
      <c r="M373" s="42">
        <v>0</v>
      </c>
      <c r="N373" s="42">
        <v>1700</v>
      </c>
      <c r="O373" s="38">
        <v>0</v>
      </c>
      <c r="P373" s="42">
        <v>0</v>
      </c>
      <c r="Q373" s="42">
        <v>0</v>
      </c>
      <c r="R373" s="42">
        <v>0</v>
      </c>
      <c r="S373" s="42">
        <v>1700</v>
      </c>
      <c r="T373" s="38">
        <v>0</v>
      </c>
    </row>
    <row r="374" spans="1:20" ht="14.4" customHeight="1" x14ac:dyDescent="0.3">
      <c r="A374" s="25" t="s">
        <v>2</v>
      </c>
      <c r="B374" s="26" t="s">
        <v>29</v>
      </c>
      <c r="H374" s="27">
        <v>192085674</v>
      </c>
      <c r="I374" s="27">
        <v>24548077</v>
      </c>
      <c r="J374" s="27">
        <v>216633751</v>
      </c>
      <c r="K374" s="27">
        <v>97524049.280000001</v>
      </c>
      <c r="L374" s="27">
        <v>5026242.3999990001</v>
      </c>
      <c r="M374" s="27">
        <v>102550291.67999899</v>
      </c>
      <c r="N374" s="27">
        <v>114083459.32000101</v>
      </c>
      <c r="O374" s="29">
        <v>0.47338095382929968</v>
      </c>
      <c r="P374" s="27">
        <v>189302032.20989299</v>
      </c>
      <c r="Q374" s="27">
        <v>12028502</v>
      </c>
      <c r="R374" s="27">
        <v>201330534.20989299</v>
      </c>
      <c r="S374" s="27">
        <v>10276974.390108</v>
      </c>
      <c r="T374" s="29">
        <v>0.95256060358707451</v>
      </c>
    </row>
    <row r="375" spans="1:20" ht="14.4" customHeight="1" outlineLevel="1" x14ac:dyDescent="0.3">
      <c r="A375" s="30" t="s">
        <v>2</v>
      </c>
      <c r="B375" s="30" t="s">
        <v>2</v>
      </c>
      <c r="C375" s="44" t="s">
        <v>30</v>
      </c>
      <c r="H375" s="32">
        <v>15498639</v>
      </c>
      <c r="I375" s="32">
        <v>0</v>
      </c>
      <c r="J375" s="32">
        <v>15498639</v>
      </c>
      <c r="K375" s="32">
        <v>8418548</v>
      </c>
      <c r="L375" s="32">
        <v>997863.38</v>
      </c>
      <c r="M375" s="32">
        <v>9416411.3800000008</v>
      </c>
      <c r="N375" s="32">
        <v>6082227.6200000001</v>
      </c>
      <c r="O375" s="34">
        <v>0.60756375963076503</v>
      </c>
      <c r="P375" s="32">
        <v>13439550.806666</v>
      </c>
      <c r="Q375" s="32">
        <v>3698405</v>
      </c>
      <c r="R375" s="32">
        <v>17137955.806666002</v>
      </c>
      <c r="S375" s="33">
        <v>-2637180.1866660002</v>
      </c>
      <c r="T375" s="35">
        <v>1.1701555979635374</v>
      </c>
    </row>
    <row r="376" spans="1:20" ht="14.4" customHeight="1" outlineLevel="2" collapsed="1" x14ac:dyDescent="0.3">
      <c r="A376" s="25" t="s">
        <v>2</v>
      </c>
      <c r="B376" s="25" t="s">
        <v>2</v>
      </c>
      <c r="D376" s="25" t="s">
        <v>31</v>
      </c>
      <c r="H376" s="36">
        <v>15304639</v>
      </c>
      <c r="I376" s="36">
        <v>0</v>
      </c>
      <c r="J376" s="36">
        <v>15304639</v>
      </c>
      <c r="K376" s="36">
        <v>8359222.75</v>
      </c>
      <c r="L376" s="36">
        <v>896230.79</v>
      </c>
      <c r="M376" s="36">
        <v>9255453.5399999991</v>
      </c>
      <c r="N376" s="36">
        <v>6049185.46</v>
      </c>
      <c r="O376" s="38">
        <v>0.60474824267334892</v>
      </c>
      <c r="P376" s="36">
        <v>13352123.693333</v>
      </c>
      <c r="Q376" s="36">
        <v>3618327</v>
      </c>
      <c r="R376" s="36">
        <v>16970450.693333</v>
      </c>
      <c r="S376" s="37">
        <v>-2562042.483333</v>
      </c>
      <c r="T376" s="39">
        <v>1.1674030000533171</v>
      </c>
    </row>
    <row r="377" spans="1:20" ht="14.4" hidden="1" customHeight="1" outlineLevel="3" collapsed="1" x14ac:dyDescent="0.3">
      <c r="A377" s="25" t="s">
        <v>2</v>
      </c>
      <c r="B377" s="25" t="s">
        <v>2</v>
      </c>
      <c r="C377" s="40" t="s">
        <v>2</v>
      </c>
      <c r="E377" s="25" t="s">
        <v>2</v>
      </c>
      <c r="H377" s="36">
        <v>15304639</v>
      </c>
      <c r="I377" s="36">
        <v>0</v>
      </c>
      <c r="J377" s="36">
        <v>15304639</v>
      </c>
      <c r="K377" s="36">
        <v>8359222.75</v>
      </c>
      <c r="L377" s="36">
        <v>896230.79</v>
      </c>
      <c r="M377" s="36">
        <v>9255453.5399999991</v>
      </c>
      <c r="N377" s="36">
        <v>6049185.46</v>
      </c>
      <c r="O377" s="38">
        <v>0.60474824267334892</v>
      </c>
      <c r="P377" s="36">
        <v>13352123.693333</v>
      </c>
      <c r="Q377" s="36">
        <v>3618327</v>
      </c>
      <c r="R377" s="36">
        <v>16970450.693333</v>
      </c>
      <c r="S377" s="37">
        <v>-2562042.483333</v>
      </c>
      <c r="T377" s="39">
        <v>1.1674030000533171</v>
      </c>
    </row>
    <row r="378" spans="1:20" ht="14.4" hidden="1" customHeight="1" outlineLevel="4" collapsed="1" x14ac:dyDescent="0.3">
      <c r="A378" s="25" t="s">
        <v>2</v>
      </c>
      <c r="B378" s="25" t="s">
        <v>2</v>
      </c>
      <c r="C378" s="40" t="s">
        <v>2</v>
      </c>
      <c r="D378" s="41" t="s">
        <v>2</v>
      </c>
      <c r="E378" s="41" t="s">
        <v>2</v>
      </c>
      <c r="F378" s="25" t="s">
        <v>2</v>
      </c>
      <c r="H378" s="42">
        <v>0</v>
      </c>
      <c r="I378" s="42">
        <v>0</v>
      </c>
      <c r="J378" s="42">
        <v>0</v>
      </c>
      <c r="K378" s="42">
        <v>72.349999999999994</v>
      </c>
      <c r="L378" s="42">
        <v>0</v>
      </c>
      <c r="M378" s="42">
        <v>72.349999999999994</v>
      </c>
      <c r="N378" s="43">
        <v>-72.349999999999994</v>
      </c>
      <c r="O378" s="45">
        <v>-1</v>
      </c>
      <c r="P378" s="42">
        <v>72.349999999999994</v>
      </c>
      <c r="Q378" s="42">
        <v>0</v>
      </c>
      <c r="R378" s="42">
        <v>72.349999999999994</v>
      </c>
      <c r="S378" s="43">
        <v>-72.349999999999994</v>
      </c>
      <c r="T378" s="45">
        <v>-1</v>
      </c>
    </row>
    <row r="379" spans="1:20" ht="14.4" hidden="1" customHeight="1" outlineLevel="4" collapsed="1" x14ac:dyDescent="0.3">
      <c r="A379" s="25" t="s">
        <v>2</v>
      </c>
      <c r="B379" s="25" t="s">
        <v>2</v>
      </c>
      <c r="C379" s="40" t="s">
        <v>2</v>
      </c>
      <c r="D379" s="41" t="s">
        <v>2</v>
      </c>
      <c r="E379" s="41" t="s">
        <v>2</v>
      </c>
      <c r="F379" s="25" t="s">
        <v>2</v>
      </c>
      <c r="H379" s="42">
        <v>0</v>
      </c>
      <c r="I379" s="42">
        <v>0</v>
      </c>
      <c r="J379" s="42">
        <v>0</v>
      </c>
      <c r="K379" s="42">
        <v>7.1</v>
      </c>
      <c r="L379" s="42">
        <v>0</v>
      </c>
      <c r="M379" s="42">
        <v>7.1</v>
      </c>
      <c r="N379" s="43">
        <v>-7.1</v>
      </c>
      <c r="O379" s="45">
        <v>-1</v>
      </c>
      <c r="P379" s="42">
        <v>7.1</v>
      </c>
      <c r="Q379" s="42">
        <v>0</v>
      </c>
      <c r="R379" s="42">
        <v>7.1</v>
      </c>
      <c r="S379" s="43">
        <v>-7.1</v>
      </c>
      <c r="T379" s="45">
        <v>-1</v>
      </c>
    </row>
    <row r="380" spans="1:20" ht="14.4" hidden="1" customHeight="1" outlineLevel="4" collapsed="1" x14ac:dyDescent="0.3">
      <c r="A380" s="25" t="s">
        <v>2</v>
      </c>
      <c r="B380" s="25" t="s">
        <v>2</v>
      </c>
      <c r="C380" s="40" t="s">
        <v>2</v>
      </c>
      <c r="D380" s="41" t="s">
        <v>2</v>
      </c>
      <c r="E380" s="41" t="s">
        <v>2</v>
      </c>
      <c r="F380" s="25" t="s">
        <v>2</v>
      </c>
      <c r="H380" s="42">
        <v>135628</v>
      </c>
      <c r="I380" s="42">
        <v>0</v>
      </c>
      <c r="J380" s="42">
        <v>135628</v>
      </c>
      <c r="K380" s="42">
        <v>75105.84</v>
      </c>
      <c r="L380" s="42">
        <v>0</v>
      </c>
      <c r="M380" s="42">
        <v>75105.84</v>
      </c>
      <c r="N380" s="42">
        <v>60522.16</v>
      </c>
      <c r="O380" s="38">
        <v>0.55376352965464359</v>
      </c>
      <c r="P380" s="42">
        <v>144183.96</v>
      </c>
      <c r="Q380" s="42">
        <v>0</v>
      </c>
      <c r="R380" s="42">
        <v>144183.96</v>
      </c>
      <c r="S380" s="43">
        <v>-8555.9599999999991</v>
      </c>
      <c r="T380" s="38">
        <v>1.0630840239478574</v>
      </c>
    </row>
    <row r="381" spans="1:20" ht="14.4" hidden="1" customHeight="1" outlineLevel="4" collapsed="1" x14ac:dyDescent="0.3">
      <c r="A381" s="25" t="s">
        <v>2</v>
      </c>
      <c r="B381" s="25" t="s">
        <v>2</v>
      </c>
      <c r="C381" s="40" t="s">
        <v>2</v>
      </c>
      <c r="D381" s="41" t="s">
        <v>2</v>
      </c>
      <c r="E381" s="41" t="s">
        <v>2</v>
      </c>
      <c r="F381" s="25" t="s">
        <v>2</v>
      </c>
      <c r="H381" s="42">
        <v>1731306</v>
      </c>
      <c r="I381" s="42">
        <v>0</v>
      </c>
      <c r="J381" s="42">
        <v>1731306</v>
      </c>
      <c r="K381" s="42">
        <v>677977.69</v>
      </c>
      <c r="L381" s="42">
        <v>0</v>
      </c>
      <c r="M381" s="42">
        <v>677977.69</v>
      </c>
      <c r="N381" s="42">
        <v>1053328.31</v>
      </c>
      <c r="O381" s="38">
        <v>0.39159899520939684</v>
      </c>
      <c r="P381" s="42">
        <v>1193490.466668</v>
      </c>
      <c r="Q381" s="42">
        <v>0</v>
      </c>
      <c r="R381" s="42">
        <v>1193490.466668</v>
      </c>
      <c r="S381" s="42">
        <v>537815.53333200002</v>
      </c>
      <c r="T381" s="38">
        <v>0.68935847658819416</v>
      </c>
    </row>
    <row r="382" spans="1:20" ht="14.4" hidden="1" customHeight="1" outlineLevel="4" collapsed="1" x14ac:dyDescent="0.3">
      <c r="A382" s="25" t="s">
        <v>2</v>
      </c>
      <c r="B382" s="25" t="s">
        <v>2</v>
      </c>
      <c r="C382" s="40" t="s">
        <v>2</v>
      </c>
      <c r="D382" s="41" t="s">
        <v>2</v>
      </c>
      <c r="E382" s="41" t="s">
        <v>2</v>
      </c>
      <c r="F382" s="25" t="s">
        <v>2</v>
      </c>
      <c r="H382" s="42">
        <v>331072</v>
      </c>
      <c r="I382" s="42">
        <v>0</v>
      </c>
      <c r="J382" s="42">
        <v>331072</v>
      </c>
      <c r="K382" s="42">
        <v>294278.05</v>
      </c>
      <c r="L382" s="42">
        <v>0</v>
      </c>
      <c r="M382" s="42">
        <v>294278.05</v>
      </c>
      <c r="N382" s="42">
        <v>36793.949999999997</v>
      </c>
      <c r="O382" s="38">
        <v>0.88886420476512662</v>
      </c>
      <c r="P382" s="42">
        <v>348218.58333300002</v>
      </c>
      <c r="Q382" s="42">
        <v>0</v>
      </c>
      <c r="R382" s="42">
        <v>348218.58333300002</v>
      </c>
      <c r="S382" s="43">
        <v>-17146.583332999999</v>
      </c>
      <c r="T382" s="38">
        <v>1.0517911008270104</v>
      </c>
    </row>
    <row r="383" spans="1:20" ht="14.4" hidden="1" customHeight="1" outlineLevel="4" collapsed="1" x14ac:dyDescent="0.3">
      <c r="A383" s="25" t="s">
        <v>2</v>
      </c>
      <c r="B383" s="25" t="s">
        <v>2</v>
      </c>
      <c r="C383" s="40" t="s">
        <v>2</v>
      </c>
      <c r="D383" s="41" t="s">
        <v>2</v>
      </c>
      <c r="E383" s="41" t="s">
        <v>2</v>
      </c>
      <c r="F383" s="25" t="s">
        <v>2</v>
      </c>
      <c r="H383" s="42">
        <v>9362499</v>
      </c>
      <c r="I383" s="42">
        <v>0</v>
      </c>
      <c r="J383" s="42">
        <v>9362499</v>
      </c>
      <c r="K383" s="42">
        <v>5775071.2000000002</v>
      </c>
      <c r="L383" s="42">
        <v>891230.79</v>
      </c>
      <c r="M383" s="42">
        <v>6666301.9900000002</v>
      </c>
      <c r="N383" s="42">
        <v>2696197.01</v>
      </c>
      <c r="O383" s="38">
        <v>0.71202165041619769</v>
      </c>
      <c r="P383" s="42">
        <v>8068138.5499989996</v>
      </c>
      <c r="Q383" s="42">
        <v>3618327</v>
      </c>
      <c r="R383" s="42">
        <v>11686465.549999001</v>
      </c>
      <c r="S383" s="43">
        <v>-3215197.3399990001</v>
      </c>
      <c r="T383" s="38">
        <v>1.343412302634051</v>
      </c>
    </row>
    <row r="384" spans="1:20" ht="14.4" hidden="1" customHeight="1" outlineLevel="4" collapsed="1" x14ac:dyDescent="0.3">
      <c r="A384" s="25" t="s">
        <v>2</v>
      </c>
      <c r="B384" s="25" t="s">
        <v>2</v>
      </c>
      <c r="C384" s="40" t="s">
        <v>2</v>
      </c>
      <c r="D384" s="41" t="s">
        <v>2</v>
      </c>
      <c r="E384" s="41" t="s">
        <v>2</v>
      </c>
      <c r="F384" s="25" t="s">
        <v>2</v>
      </c>
      <c r="H384" s="42">
        <v>0</v>
      </c>
      <c r="I384" s="42">
        <v>0</v>
      </c>
      <c r="J384" s="42">
        <v>0</v>
      </c>
      <c r="K384" s="42">
        <v>1636.05</v>
      </c>
      <c r="L384" s="42">
        <v>5000</v>
      </c>
      <c r="M384" s="42">
        <v>6636.05</v>
      </c>
      <c r="N384" s="43">
        <v>-6636.05</v>
      </c>
      <c r="O384" s="45">
        <v>-1</v>
      </c>
      <c r="P384" s="42">
        <v>2039.0333330000001</v>
      </c>
      <c r="Q384" s="42">
        <v>0</v>
      </c>
      <c r="R384" s="42">
        <v>2039.0333330000001</v>
      </c>
      <c r="S384" s="43">
        <v>-7039.0333330000003</v>
      </c>
      <c r="T384" s="45">
        <v>-1</v>
      </c>
    </row>
    <row r="385" spans="1:20" ht="14.4" hidden="1" customHeight="1" outlineLevel="4" collapsed="1" x14ac:dyDescent="0.3">
      <c r="A385" s="25" t="s">
        <v>2</v>
      </c>
      <c r="B385" s="25" t="s">
        <v>2</v>
      </c>
      <c r="C385" s="40" t="s">
        <v>2</v>
      </c>
      <c r="D385" s="41" t="s">
        <v>2</v>
      </c>
      <c r="E385" s="41" t="s">
        <v>2</v>
      </c>
      <c r="F385" s="25" t="s">
        <v>2</v>
      </c>
      <c r="H385" s="42">
        <v>0</v>
      </c>
      <c r="I385" s="42">
        <v>0</v>
      </c>
      <c r="J385" s="42">
        <v>0</v>
      </c>
      <c r="K385" s="42">
        <v>3076.43</v>
      </c>
      <c r="L385" s="42">
        <v>0</v>
      </c>
      <c r="M385" s="42">
        <v>3076.43</v>
      </c>
      <c r="N385" s="43">
        <v>-3076.43</v>
      </c>
      <c r="O385" s="45">
        <v>-1</v>
      </c>
      <c r="P385" s="42">
        <v>5295.6699989999997</v>
      </c>
      <c r="Q385" s="42">
        <v>0</v>
      </c>
      <c r="R385" s="42">
        <v>5295.6699989999997</v>
      </c>
      <c r="S385" s="43">
        <v>-5295.6699989999997</v>
      </c>
      <c r="T385" s="45">
        <v>-1</v>
      </c>
    </row>
    <row r="386" spans="1:20" ht="14.4" hidden="1" customHeight="1" outlineLevel="4" collapsed="1" x14ac:dyDescent="0.3">
      <c r="A386" s="25" t="s">
        <v>2</v>
      </c>
      <c r="B386" s="25" t="s">
        <v>2</v>
      </c>
      <c r="C386" s="40" t="s">
        <v>2</v>
      </c>
      <c r="D386" s="41" t="s">
        <v>2</v>
      </c>
      <c r="E386" s="41" t="s">
        <v>2</v>
      </c>
      <c r="F386" s="25" t="s">
        <v>2</v>
      </c>
      <c r="H386" s="42">
        <v>121161</v>
      </c>
      <c r="I386" s="42">
        <v>0</v>
      </c>
      <c r="J386" s="42">
        <v>121161</v>
      </c>
      <c r="K386" s="42">
        <v>59230.34</v>
      </c>
      <c r="L386" s="42">
        <v>0</v>
      </c>
      <c r="M386" s="42">
        <v>59230.34</v>
      </c>
      <c r="N386" s="42">
        <v>61930.66</v>
      </c>
      <c r="O386" s="38">
        <v>0.48885648022053302</v>
      </c>
      <c r="P386" s="42">
        <v>89757.69</v>
      </c>
      <c r="Q386" s="42">
        <v>0</v>
      </c>
      <c r="R386" s="42">
        <v>89757.69</v>
      </c>
      <c r="S386" s="42">
        <v>31403.31</v>
      </c>
      <c r="T386" s="38">
        <v>0.74081338054324408</v>
      </c>
    </row>
    <row r="387" spans="1:20" ht="14.4" hidden="1" customHeight="1" outlineLevel="4" collapsed="1" x14ac:dyDescent="0.3">
      <c r="A387" s="25" t="s">
        <v>2</v>
      </c>
      <c r="B387" s="25" t="s">
        <v>2</v>
      </c>
      <c r="C387" s="40" t="s">
        <v>2</v>
      </c>
      <c r="D387" s="41" t="s">
        <v>2</v>
      </c>
      <c r="E387" s="41" t="s">
        <v>2</v>
      </c>
      <c r="F387" s="25" t="s">
        <v>2</v>
      </c>
      <c r="H387" s="42">
        <v>3561125</v>
      </c>
      <c r="I387" s="42">
        <v>0</v>
      </c>
      <c r="J387" s="42">
        <v>3561125</v>
      </c>
      <c r="K387" s="42">
        <v>1468507.86</v>
      </c>
      <c r="L387" s="42">
        <v>0</v>
      </c>
      <c r="M387" s="42">
        <v>1468507.86</v>
      </c>
      <c r="N387" s="42">
        <v>2092617.14</v>
      </c>
      <c r="O387" s="38">
        <v>0.41237189371336302</v>
      </c>
      <c r="P387" s="42">
        <v>3486520.2033330002</v>
      </c>
      <c r="Q387" s="42">
        <v>0</v>
      </c>
      <c r="R387" s="42">
        <v>3486520.2033330002</v>
      </c>
      <c r="S387" s="42">
        <v>74604.796667000002</v>
      </c>
      <c r="T387" s="38">
        <v>0.97905021680873316</v>
      </c>
    </row>
    <row r="388" spans="1:20" ht="14.4" hidden="1" customHeight="1" outlineLevel="4" collapsed="1" x14ac:dyDescent="0.3">
      <c r="A388" s="25" t="s">
        <v>2</v>
      </c>
      <c r="B388" s="25" t="s">
        <v>2</v>
      </c>
      <c r="C388" s="40" t="s">
        <v>2</v>
      </c>
      <c r="D388" s="41" t="s">
        <v>2</v>
      </c>
      <c r="E388" s="41" t="s">
        <v>2</v>
      </c>
      <c r="F388" s="25" t="s">
        <v>2</v>
      </c>
      <c r="H388" s="42">
        <v>55998</v>
      </c>
      <c r="I388" s="42">
        <v>0</v>
      </c>
      <c r="J388" s="42">
        <v>55998</v>
      </c>
      <c r="K388" s="42">
        <v>2625.59</v>
      </c>
      <c r="L388" s="42">
        <v>0</v>
      </c>
      <c r="M388" s="42">
        <v>2625.59</v>
      </c>
      <c r="N388" s="42">
        <v>53372.41</v>
      </c>
      <c r="O388" s="38">
        <v>4.68872102575092E-2</v>
      </c>
      <c r="P388" s="42">
        <v>11711.830001</v>
      </c>
      <c r="Q388" s="42">
        <v>0</v>
      </c>
      <c r="R388" s="42">
        <v>11711.830001</v>
      </c>
      <c r="S388" s="42">
        <v>44286.169998999998</v>
      </c>
      <c r="T388" s="38">
        <v>0.20914729099253546</v>
      </c>
    </row>
    <row r="389" spans="1:20" ht="14.4" hidden="1" customHeight="1" outlineLevel="4" collapsed="1" x14ac:dyDescent="0.3">
      <c r="A389" s="25" t="s">
        <v>2</v>
      </c>
      <c r="B389" s="25" t="s">
        <v>2</v>
      </c>
      <c r="C389" s="40" t="s">
        <v>2</v>
      </c>
      <c r="D389" s="41" t="s">
        <v>2</v>
      </c>
      <c r="E389" s="41" t="s">
        <v>2</v>
      </c>
      <c r="F389" s="25" t="s">
        <v>2</v>
      </c>
      <c r="H389" s="42">
        <v>5850</v>
      </c>
      <c r="I389" s="42">
        <v>0</v>
      </c>
      <c r="J389" s="42">
        <v>5850</v>
      </c>
      <c r="K389" s="42">
        <v>1634.25</v>
      </c>
      <c r="L389" s="42">
        <v>0</v>
      </c>
      <c r="M389" s="42">
        <v>1634.25</v>
      </c>
      <c r="N389" s="42">
        <v>4215.75</v>
      </c>
      <c r="O389" s="38">
        <v>0.27935897435897433</v>
      </c>
      <c r="P389" s="42">
        <v>2688.2566670000001</v>
      </c>
      <c r="Q389" s="42">
        <v>0</v>
      </c>
      <c r="R389" s="42">
        <v>2688.2566670000001</v>
      </c>
      <c r="S389" s="42">
        <v>3161.7433329999999</v>
      </c>
      <c r="T389" s="38">
        <v>0.45953105418803419</v>
      </c>
    </row>
    <row r="390" spans="1:20" ht="14.4" customHeight="1" outlineLevel="2" collapsed="1" x14ac:dyDescent="0.3">
      <c r="A390" s="25" t="s">
        <v>2</v>
      </c>
      <c r="B390" s="25" t="s">
        <v>2</v>
      </c>
      <c r="D390" s="25" t="s">
        <v>100</v>
      </c>
      <c r="H390" s="36">
        <v>194000</v>
      </c>
      <c r="I390" s="36">
        <v>0</v>
      </c>
      <c r="J390" s="36">
        <v>194000</v>
      </c>
      <c r="K390" s="36">
        <v>59325.25</v>
      </c>
      <c r="L390" s="36">
        <v>101632.59</v>
      </c>
      <c r="M390" s="36">
        <v>160957.84</v>
      </c>
      <c r="N390" s="36">
        <v>33042.160000000003</v>
      </c>
      <c r="O390" s="38">
        <v>0.82967958762886596</v>
      </c>
      <c r="P390" s="36">
        <v>87427.113333000001</v>
      </c>
      <c r="Q390" s="36">
        <v>80078</v>
      </c>
      <c r="R390" s="36">
        <v>167505.11333299999</v>
      </c>
      <c r="S390" s="37">
        <v>-75137.703332999998</v>
      </c>
      <c r="T390" s="39">
        <v>1.3873077491391752</v>
      </c>
    </row>
    <row r="391" spans="1:20" ht="14.4" hidden="1" customHeight="1" outlineLevel="3" collapsed="1" x14ac:dyDescent="0.3">
      <c r="A391" s="25" t="s">
        <v>2</v>
      </c>
      <c r="B391" s="25" t="s">
        <v>2</v>
      </c>
      <c r="C391" s="40" t="s">
        <v>2</v>
      </c>
      <c r="E391" s="25" t="s">
        <v>2</v>
      </c>
      <c r="H391" s="36">
        <v>194000</v>
      </c>
      <c r="I391" s="36">
        <v>0</v>
      </c>
      <c r="J391" s="36">
        <v>194000</v>
      </c>
      <c r="K391" s="36">
        <v>59325.25</v>
      </c>
      <c r="L391" s="36">
        <v>101632.59</v>
      </c>
      <c r="M391" s="36">
        <v>160957.84</v>
      </c>
      <c r="N391" s="36">
        <v>33042.160000000003</v>
      </c>
      <c r="O391" s="38">
        <v>0.82967958762886596</v>
      </c>
      <c r="P391" s="36">
        <v>87427.113333000001</v>
      </c>
      <c r="Q391" s="36">
        <v>80078</v>
      </c>
      <c r="R391" s="36">
        <v>167505.11333299999</v>
      </c>
      <c r="S391" s="37">
        <v>-75137.703332999998</v>
      </c>
      <c r="T391" s="39">
        <v>1.3873077491391752</v>
      </c>
    </row>
    <row r="392" spans="1:20" ht="14.4" hidden="1" customHeight="1" outlineLevel="4" collapsed="1" x14ac:dyDescent="0.3">
      <c r="A392" s="25" t="s">
        <v>2</v>
      </c>
      <c r="B392" s="25" t="s">
        <v>2</v>
      </c>
      <c r="C392" s="40" t="s">
        <v>2</v>
      </c>
      <c r="D392" s="41" t="s">
        <v>2</v>
      </c>
      <c r="E392" s="41" t="s">
        <v>2</v>
      </c>
      <c r="F392" s="25" t="s">
        <v>2</v>
      </c>
      <c r="H392" s="42">
        <v>194000</v>
      </c>
      <c r="I392" s="42">
        <v>0</v>
      </c>
      <c r="J392" s="42">
        <v>194000</v>
      </c>
      <c r="K392" s="42">
        <v>59325.25</v>
      </c>
      <c r="L392" s="42">
        <v>101632.59</v>
      </c>
      <c r="M392" s="42">
        <v>160957.84</v>
      </c>
      <c r="N392" s="42">
        <v>33042.160000000003</v>
      </c>
      <c r="O392" s="38">
        <v>0.82967958762886596</v>
      </c>
      <c r="P392" s="42">
        <v>87427.113333000001</v>
      </c>
      <c r="Q392" s="42">
        <v>80078</v>
      </c>
      <c r="R392" s="42">
        <v>167505.11333299999</v>
      </c>
      <c r="S392" s="43">
        <v>-75137.703332999998</v>
      </c>
      <c r="T392" s="38">
        <v>1.3873077491391752</v>
      </c>
    </row>
    <row r="393" spans="1:20" ht="14.4" customHeight="1" outlineLevel="1" x14ac:dyDescent="0.3">
      <c r="A393" s="30" t="s">
        <v>2</v>
      </c>
      <c r="B393" s="30" t="s">
        <v>2</v>
      </c>
      <c r="C393" s="44" t="s">
        <v>32</v>
      </c>
      <c r="H393" s="32">
        <v>367915</v>
      </c>
      <c r="I393" s="32">
        <v>453997</v>
      </c>
      <c r="J393" s="32">
        <v>821912</v>
      </c>
      <c r="K393" s="32">
        <v>711015.67</v>
      </c>
      <c r="L393" s="32">
        <v>319057.71999999997</v>
      </c>
      <c r="M393" s="32">
        <v>1030073.39</v>
      </c>
      <c r="N393" s="33">
        <v>-208161.39</v>
      </c>
      <c r="O393" s="34">
        <v>1.2532648142380207</v>
      </c>
      <c r="P393" s="32">
        <v>2957804.5799980001</v>
      </c>
      <c r="Q393" s="33">
        <v>-1777330</v>
      </c>
      <c r="R393" s="32">
        <v>1180474.5799980001</v>
      </c>
      <c r="S393" s="33">
        <v>-677620.29999800003</v>
      </c>
      <c r="T393" s="35">
        <v>1.8244438577341613</v>
      </c>
    </row>
    <row r="394" spans="1:20" ht="14.4" customHeight="1" outlineLevel="2" collapsed="1" x14ac:dyDescent="0.3">
      <c r="A394" s="25" t="s">
        <v>2</v>
      </c>
      <c r="B394" s="25" t="s">
        <v>2</v>
      </c>
      <c r="D394" s="25" t="s">
        <v>33</v>
      </c>
      <c r="H394" s="36">
        <v>367915</v>
      </c>
      <c r="I394" s="36">
        <v>453997</v>
      </c>
      <c r="J394" s="36">
        <v>821912</v>
      </c>
      <c r="K394" s="36">
        <v>711015.67</v>
      </c>
      <c r="L394" s="36">
        <v>319057.71999999997</v>
      </c>
      <c r="M394" s="36">
        <v>1030073.39</v>
      </c>
      <c r="N394" s="37">
        <v>-208161.39</v>
      </c>
      <c r="O394" s="38">
        <v>1.2532648142380207</v>
      </c>
      <c r="P394" s="36">
        <v>2957804.5799980001</v>
      </c>
      <c r="Q394" s="37">
        <v>-1777330</v>
      </c>
      <c r="R394" s="36">
        <v>1180474.5799980001</v>
      </c>
      <c r="S394" s="37">
        <v>-677620.29999800003</v>
      </c>
      <c r="T394" s="39">
        <v>1.8244438577341613</v>
      </c>
    </row>
    <row r="395" spans="1:20" ht="14.4" hidden="1" customHeight="1" outlineLevel="3" collapsed="1" x14ac:dyDescent="0.3">
      <c r="A395" s="25" t="s">
        <v>2</v>
      </c>
      <c r="B395" s="25" t="s">
        <v>2</v>
      </c>
      <c r="C395" s="40" t="s">
        <v>2</v>
      </c>
      <c r="E395" s="25" t="s">
        <v>2</v>
      </c>
      <c r="H395" s="36">
        <v>367915</v>
      </c>
      <c r="I395" s="36">
        <v>453997</v>
      </c>
      <c r="J395" s="36">
        <v>821912</v>
      </c>
      <c r="K395" s="36">
        <v>711015.67</v>
      </c>
      <c r="L395" s="36">
        <v>319057.71999999997</v>
      </c>
      <c r="M395" s="36">
        <v>1030073.39</v>
      </c>
      <c r="N395" s="37">
        <v>-208161.39</v>
      </c>
      <c r="O395" s="38">
        <v>1.2532648142380207</v>
      </c>
      <c r="P395" s="36">
        <v>2957804.5799980001</v>
      </c>
      <c r="Q395" s="37">
        <v>-1777330</v>
      </c>
      <c r="R395" s="36">
        <v>1180474.5799980001</v>
      </c>
      <c r="S395" s="37">
        <v>-677620.29999800003</v>
      </c>
      <c r="T395" s="39">
        <v>1.8244438577341613</v>
      </c>
    </row>
    <row r="396" spans="1:20" ht="14.4" hidden="1" customHeight="1" outlineLevel="4" collapsed="1" x14ac:dyDescent="0.3">
      <c r="A396" s="25" t="s">
        <v>2</v>
      </c>
      <c r="B396" s="25" t="s">
        <v>2</v>
      </c>
      <c r="C396" s="40" t="s">
        <v>2</v>
      </c>
      <c r="D396" s="41" t="s">
        <v>2</v>
      </c>
      <c r="E396" s="41" t="s">
        <v>2</v>
      </c>
      <c r="F396" s="25" t="s">
        <v>2</v>
      </c>
      <c r="H396" s="42">
        <v>367915</v>
      </c>
      <c r="I396" s="42">
        <v>453997</v>
      </c>
      <c r="J396" s="42">
        <v>821912</v>
      </c>
      <c r="K396" s="42">
        <v>711115.67</v>
      </c>
      <c r="L396" s="42">
        <v>319057.71999999997</v>
      </c>
      <c r="M396" s="42">
        <v>1030173.39</v>
      </c>
      <c r="N396" s="43">
        <v>-208261.39</v>
      </c>
      <c r="O396" s="38">
        <v>1.2533864817644711</v>
      </c>
      <c r="P396" s="42">
        <v>2957837.513332</v>
      </c>
      <c r="Q396" s="43">
        <v>-1777330</v>
      </c>
      <c r="R396" s="42">
        <v>1180507.513332</v>
      </c>
      <c r="S396" s="43">
        <v>-677653.23333199997</v>
      </c>
      <c r="T396" s="38">
        <v>1.8244839269070168</v>
      </c>
    </row>
    <row r="397" spans="1:20" ht="14.4" hidden="1" customHeight="1" outlineLevel="4" collapsed="1" x14ac:dyDescent="0.3">
      <c r="A397" s="25" t="s">
        <v>2</v>
      </c>
      <c r="B397" s="25" t="s">
        <v>2</v>
      </c>
      <c r="C397" s="40" t="s">
        <v>2</v>
      </c>
      <c r="D397" s="41" t="s">
        <v>2</v>
      </c>
      <c r="E397" s="41" t="s">
        <v>2</v>
      </c>
      <c r="F397" s="25" t="s">
        <v>2</v>
      </c>
      <c r="H397" s="42">
        <v>0</v>
      </c>
      <c r="I397" s="42">
        <v>0</v>
      </c>
      <c r="J397" s="42">
        <v>0</v>
      </c>
      <c r="K397" s="43">
        <v>-100</v>
      </c>
      <c r="L397" s="42">
        <v>0</v>
      </c>
      <c r="M397" s="43">
        <v>-100</v>
      </c>
      <c r="N397" s="42">
        <v>100</v>
      </c>
      <c r="O397" s="45">
        <v>-1</v>
      </c>
      <c r="P397" s="43">
        <v>-32.933334000000002</v>
      </c>
      <c r="Q397" s="42">
        <v>0</v>
      </c>
      <c r="R397" s="43">
        <v>-32.933334000000002</v>
      </c>
      <c r="S397" s="42">
        <v>32.933334000000002</v>
      </c>
      <c r="T397" s="45">
        <v>-1</v>
      </c>
    </row>
    <row r="398" spans="1:20" ht="14.4" customHeight="1" outlineLevel="1" x14ac:dyDescent="0.3">
      <c r="A398" s="30" t="s">
        <v>2</v>
      </c>
      <c r="B398" s="30" t="s">
        <v>2</v>
      </c>
      <c r="C398" s="44" t="s">
        <v>34</v>
      </c>
      <c r="H398" s="32">
        <v>2085877</v>
      </c>
      <c r="I398" s="32">
        <v>0</v>
      </c>
      <c r="J398" s="32">
        <v>2085877</v>
      </c>
      <c r="K398" s="32">
        <v>993827.23</v>
      </c>
      <c r="L398" s="32">
        <v>80183.69</v>
      </c>
      <c r="M398" s="32">
        <v>1074010.92</v>
      </c>
      <c r="N398" s="32">
        <v>1011866.08</v>
      </c>
      <c r="O398" s="34">
        <v>0.51489657347964435</v>
      </c>
      <c r="P398" s="32">
        <v>1261884.1199980001</v>
      </c>
      <c r="Q398" s="32">
        <v>828736</v>
      </c>
      <c r="R398" s="32">
        <v>2090620.1199980001</v>
      </c>
      <c r="S398" s="33">
        <v>-84926.809997999997</v>
      </c>
      <c r="T398" s="35">
        <v>1.0407151572206799</v>
      </c>
    </row>
    <row r="399" spans="1:20" ht="14.4" customHeight="1" outlineLevel="2" collapsed="1" x14ac:dyDescent="0.3">
      <c r="A399" s="25" t="s">
        <v>2</v>
      </c>
      <c r="B399" s="25" t="s">
        <v>2</v>
      </c>
      <c r="D399" s="25" t="s">
        <v>35</v>
      </c>
      <c r="H399" s="36">
        <v>1309277</v>
      </c>
      <c r="I399" s="36">
        <v>0</v>
      </c>
      <c r="J399" s="36">
        <v>1309277</v>
      </c>
      <c r="K399" s="36">
        <v>792715.28</v>
      </c>
      <c r="L399" s="36">
        <v>25453.39</v>
      </c>
      <c r="M399" s="36">
        <v>818168.67</v>
      </c>
      <c r="N399" s="36">
        <v>491108.33</v>
      </c>
      <c r="O399" s="38">
        <v>0.62490112481927051</v>
      </c>
      <c r="P399" s="36">
        <v>1010771.8199990001</v>
      </c>
      <c r="Q399" s="36">
        <v>475700</v>
      </c>
      <c r="R399" s="36">
        <v>1486471.8199990001</v>
      </c>
      <c r="S399" s="37">
        <v>-202648.20999900001</v>
      </c>
      <c r="T399" s="39">
        <v>1.1547787137473582</v>
      </c>
    </row>
    <row r="400" spans="1:20" ht="14.4" hidden="1" customHeight="1" outlineLevel="3" collapsed="1" x14ac:dyDescent="0.3">
      <c r="A400" s="25" t="s">
        <v>2</v>
      </c>
      <c r="B400" s="25" t="s">
        <v>2</v>
      </c>
      <c r="C400" s="40" t="s">
        <v>2</v>
      </c>
      <c r="E400" s="25" t="s">
        <v>2</v>
      </c>
      <c r="H400" s="36">
        <v>1309277</v>
      </c>
      <c r="I400" s="36">
        <v>0</v>
      </c>
      <c r="J400" s="36">
        <v>1309277</v>
      </c>
      <c r="K400" s="36">
        <v>792715.28</v>
      </c>
      <c r="L400" s="36">
        <v>25453.39</v>
      </c>
      <c r="M400" s="36">
        <v>818168.67</v>
      </c>
      <c r="N400" s="36">
        <v>491108.33</v>
      </c>
      <c r="O400" s="38">
        <v>0.62490112481927051</v>
      </c>
      <c r="P400" s="36">
        <v>1010771.8199990001</v>
      </c>
      <c r="Q400" s="36">
        <v>475700</v>
      </c>
      <c r="R400" s="36">
        <v>1486471.8199990001</v>
      </c>
      <c r="S400" s="37">
        <v>-202648.20999900001</v>
      </c>
      <c r="T400" s="39">
        <v>1.1547787137473582</v>
      </c>
    </row>
    <row r="401" spans="1:20" ht="14.4" hidden="1" customHeight="1" outlineLevel="4" collapsed="1" x14ac:dyDescent="0.3">
      <c r="A401" s="25" t="s">
        <v>2</v>
      </c>
      <c r="B401" s="25" t="s">
        <v>2</v>
      </c>
      <c r="C401" s="40" t="s">
        <v>2</v>
      </c>
      <c r="D401" s="41" t="s">
        <v>2</v>
      </c>
      <c r="E401" s="41" t="s">
        <v>2</v>
      </c>
      <c r="F401" s="25" t="s">
        <v>2</v>
      </c>
      <c r="H401" s="42">
        <v>100000</v>
      </c>
      <c r="I401" s="43">
        <v>-100000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38">
        <v>0</v>
      </c>
      <c r="P401" s="42">
        <v>0</v>
      </c>
      <c r="Q401" s="42">
        <v>0</v>
      </c>
      <c r="R401" s="42">
        <v>0</v>
      </c>
      <c r="S401" s="42">
        <v>0</v>
      </c>
      <c r="T401" s="38">
        <v>0</v>
      </c>
    </row>
    <row r="402" spans="1:20" ht="14.4" hidden="1" customHeight="1" outlineLevel="4" collapsed="1" x14ac:dyDescent="0.3">
      <c r="A402" s="25" t="s">
        <v>2</v>
      </c>
      <c r="B402" s="25" t="s">
        <v>2</v>
      </c>
      <c r="C402" s="40" t="s">
        <v>2</v>
      </c>
      <c r="D402" s="41" t="s">
        <v>2</v>
      </c>
      <c r="E402" s="41" t="s">
        <v>2</v>
      </c>
      <c r="F402" s="25" t="s">
        <v>2</v>
      </c>
      <c r="H402" s="42">
        <v>0</v>
      </c>
      <c r="I402" s="42">
        <v>100000</v>
      </c>
      <c r="J402" s="42">
        <v>100000</v>
      </c>
      <c r="K402" s="42">
        <v>0</v>
      </c>
      <c r="L402" s="42">
        <v>0</v>
      </c>
      <c r="M402" s="42">
        <v>0</v>
      </c>
      <c r="N402" s="42">
        <v>100000</v>
      </c>
      <c r="O402" s="38">
        <v>0</v>
      </c>
      <c r="P402" s="42">
        <v>0</v>
      </c>
      <c r="Q402" s="42">
        <v>0</v>
      </c>
      <c r="R402" s="42">
        <v>0</v>
      </c>
      <c r="S402" s="42">
        <v>100000</v>
      </c>
      <c r="T402" s="38">
        <v>0</v>
      </c>
    </row>
    <row r="403" spans="1:20" ht="14.4" hidden="1" customHeight="1" outlineLevel="4" collapsed="1" x14ac:dyDescent="0.3">
      <c r="A403" s="25" t="s">
        <v>2</v>
      </c>
      <c r="B403" s="25" t="s">
        <v>2</v>
      </c>
      <c r="C403" s="40" t="s">
        <v>2</v>
      </c>
      <c r="D403" s="41" t="s">
        <v>2</v>
      </c>
      <c r="E403" s="41" t="s">
        <v>2</v>
      </c>
      <c r="F403" s="25" t="s">
        <v>2</v>
      </c>
      <c r="H403" s="42">
        <v>1209277</v>
      </c>
      <c r="I403" s="42">
        <v>0</v>
      </c>
      <c r="J403" s="42">
        <v>1209277</v>
      </c>
      <c r="K403" s="42">
        <v>780880.04</v>
      </c>
      <c r="L403" s="42">
        <v>25453.39</v>
      </c>
      <c r="M403" s="42">
        <v>806333.43</v>
      </c>
      <c r="N403" s="42">
        <v>402943.57</v>
      </c>
      <c r="O403" s="38">
        <v>0.66678968507628944</v>
      </c>
      <c r="P403" s="42">
        <v>970626.74333299999</v>
      </c>
      <c r="Q403" s="42">
        <v>502919</v>
      </c>
      <c r="R403" s="42">
        <v>1473545.743333</v>
      </c>
      <c r="S403" s="43">
        <v>-289722.13333300001</v>
      </c>
      <c r="T403" s="38">
        <v>1.2395829353679926</v>
      </c>
    </row>
    <row r="404" spans="1:20" ht="14.4" hidden="1" customHeight="1" outlineLevel="4" collapsed="1" x14ac:dyDescent="0.3">
      <c r="A404" s="25" t="s">
        <v>2</v>
      </c>
      <c r="B404" s="25" t="s">
        <v>2</v>
      </c>
      <c r="C404" s="40" t="s">
        <v>2</v>
      </c>
      <c r="D404" s="41" t="s">
        <v>2</v>
      </c>
      <c r="E404" s="41" t="s">
        <v>2</v>
      </c>
      <c r="F404" s="25" t="s">
        <v>2</v>
      </c>
      <c r="H404" s="42">
        <v>0</v>
      </c>
      <c r="I404" s="42">
        <v>0</v>
      </c>
      <c r="J404" s="42">
        <v>0</v>
      </c>
      <c r="K404" s="42">
        <v>8964.84</v>
      </c>
      <c r="L404" s="42">
        <v>0</v>
      </c>
      <c r="M404" s="42">
        <v>8964.84</v>
      </c>
      <c r="N404" s="43">
        <v>-8964.84</v>
      </c>
      <c r="O404" s="45">
        <v>-1</v>
      </c>
      <c r="P404" s="42">
        <v>36183.426665999999</v>
      </c>
      <c r="Q404" s="43">
        <v>-27219</v>
      </c>
      <c r="R404" s="42">
        <v>8964.4266659999994</v>
      </c>
      <c r="S404" s="43">
        <v>-8964.4266659999994</v>
      </c>
      <c r="T404" s="45">
        <v>-1</v>
      </c>
    </row>
    <row r="405" spans="1:20" ht="14.4" hidden="1" customHeight="1" outlineLevel="4" collapsed="1" x14ac:dyDescent="0.3">
      <c r="A405" s="25" t="s">
        <v>2</v>
      </c>
      <c r="B405" s="25" t="s">
        <v>2</v>
      </c>
      <c r="C405" s="40" t="s">
        <v>2</v>
      </c>
      <c r="D405" s="41" t="s">
        <v>2</v>
      </c>
      <c r="E405" s="41" t="s">
        <v>2</v>
      </c>
      <c r="F405" s="25" t="s">
        <v>2</v>
      </c>
      <c r="H405" s="42">
        <v>0</v>
      </c>
      <c r="I405" s="42">
        <v>0</v>
      </c>
      <c r="J405" s="42">
        <v>0</v>
      </c>
      <c r="K405" s="42">
        <v>2572.87</v>
      </c>
      <c r="L405" s="42">
        <v>0</v>
      </c>
      <c r="M405" s="42">
        <v>2572.87</v>
      </c>
      <c r="N405" s="43">
        <v>-2572.87</v>
      </c>
      <c r="O405" s="45">
        <v>-1</v>
      </c>
      <c r="P405" s="42">
        <v>3664.12</v>
      </c>
      <c r="Q405" s="42">
        <v>0</v>
      </c>
      <c r="R405" s="42">
        <v>3664.12</v>
      </c>
      <c r="S405" s="43">
        <v>-3664.12</v>
      </c>
      <c r="T405" s="45">
        <v>-1</v>
      </c>
    </row>
    <row r="406" spans="1:20" ht="14.4" hidden="1" customHeight="1" outlineLevel="4" collapsed="1" x14ac:dyDescent="0.3">
      <c r="A406" s="25" t="s">
        <v>2</v>
      </c>
      <c r="B406" s="25" t="s">
        <v>2</v>
      </c>
      <c r="C406" s="40" t="s">
        <v>2</v>
      </c>
      <c r="D406" s="41" t="s">
        <v>2</v>
      </c>
      <c r="E406" s="41" t="s">
        <v>2</v>
      </c>
      <c r="F406" s="25" t="s">
        <v>2</v>
      </c>
      <c r="H406" s="42">
        <v>0</v>
      </c>
      <c r="I406" s="42">
        <v>0</v>
      </c>
      <c r="J406" s="42">
        <v>0</v>
      </c>
      <c r="K406" s="42">
        <v>297.52999999999997</v>
      </c>
      <c r="L406" s="42">
        <v>0</v>
      </c>
      <c r="M406" s="42">
        <v>297.52999999999997</v>
      </c>
      <c r="N406" s="43">
        <v>-297.52999999999997</v>
      </c>
      <c r="O406" s="45">
        <v>-1</v>
      </c>
      <c r="P406" s="42">
        <v>297.52999999999997</v>
      </c>
      <c r="Q406" s="42">
        <v>0</v>
      </c>
      <c r="R406" s="42">
        <v>297.52999999999997</v>
      </c>
      <c r="S406" s="43">
        <v>-297.52999999999997</v>
      </c>
      <c r="T406" s="45">
        <v>-1</v>
      </c>
    </row>
    <row r="407" spans="1:20" ht="14.4" customHeight="1" outlineLevel="2" collapsed="1" x14ac:dyDescent="0.3">
      <c r="A407" s="25" t="s">
        <v>2</v>
      </c>
      <c r="B407" s="25" t="s">
        <v>2</v>
      </c>
      <c r="D407" s="25" t="s">
        <v>97</v>
      </c>
      <c r="H407" s="36">
        <v>776600</v>
      </c>
      <c r="I407" s="36">
        <v>0</v>
      </c>
      <c r="J407" s="36">
        <v>776600</v>
      </c>
      <c r="K407" s="36">
        <v>201111.95</v>
      </c>
      <c r="L407" s="36">
        <v>54730.3</v>
      </c>
      <c r="M407" s="36">
        <v>255842.25</v>
      </c>
      <c r="N407" s="36">
        <v>520757.75</v>
      </c>
      <c r="O407" s="38">
        <v>0.32943890033479267</v>
      </c>
      <c r="P407" s="36">
        <v>251112.29999900001</v>
      </c>
      <c r="Q407" s="36">
        <v>353036</v>
      </c>
      <c r="R407" s="36">
        <v>604148.29999900004</v>
      </c>
      <c r="S407" s="36">
        <v>117721.400001</v>
      </c>
      <c r="T407" s="39">
        <v>0.8484143703309297</v>
      </c>
    </row>
    <row r="408" spans="1:20" ht="14.4" hidden="1" customHeight="1" outlineLevel="3" collapsed="1" x14ac:dyDescent="0.3">
      <c r="A408" s="25" t="s">
        <v>2</v>
      </c>
      <c r="B408" s="25" t="s">
        <v>2</v>
      </c>
      <c r="C408" s="40" t="s">
        <v>2</v>
      </c>
      <c r="E408" s="25" t="s">
        <v>2</v>
      </c>
      <c r="H408" s="36">
        <v>776600</v>
      </c>
      <c r="I408" s="36">
        <v>0</v>
      </c>
      <c r="J408" s="36">
        <v>776600</v>
      </c>
      <c r="K408" s="36">
        <v>201111.95</v>
      </c>
      <c r="L408" s="36">
        <v>54730.3</v>
      </c>
      <c r="M408" s="36">
        <v>255842.25</v>
      </c>
      <c r="N408" s="36">
        <v>520757.75</v>
      </c>
      <c r="O408" s="38">
        <v>0.32943890033479267</v>
      </c>
      <c r="P408" s="36">
        <v>251112.29999900001</v>
      </c>
      <c r="Q408" s="36">
        <v>353036</v>
      </c>
      <c r="R408" s="36">
        <v>604148.29999900004</v>
      </c>
      <c r="S408" s="36">
        <v>117721.400001</v>
      </c>
      <c r="T408" s="39">
        <v>0.8484143703309297</v>
      </c>
    </row>
    <row r="409" spans="1:20" ht="14.4" hidden="1" customHeight="1" outlineLevel="4" collapsed="1" x14ac:dyDescent="0.3">
      <c r="A409" s="25" t="s">
        <v>2</v>
      </c>
      <c r="B409" s="25" t="s">
        <v>2</v>
      </c>
      <c r="C409" s="40" t="s">
        <v>2</v>
      </c>
      <c r="D409" s="41" t="s">
        <v>2</v>
      </c>
      <c r="E409" s="41" t="s">
        <v>2</v>
      </c>
      <c r="F409" s="25" t="s">
        <v>2</v>
      </c>
      <c r="H409" s="42">
        <v>776600</v>
      </c>
      <c r="I409" s="42">
        <v>0</v>
      </c>
      <c r="J409" s="42">
        <v>776600</v>
      </c>
      <c r="K409" s="42">
        <v>201111.95</v>
      </c>
      <c r="L409" s="42">
        <v>54730.3</v>
      </c>
      <c r="M409" s="42">
        <v>255842.25</v>
      </c>
      <c r="N409" s="42">
        <v>520757.75</v>
      </c>
      <c r="O409" s="38">
        <v>0.32943890033479267</v>
      </c>
      <c r="P409" s="42">
        <v>251112.29999900001</v>
      </c>
      <c r="Q409" s="42">
        <v>353036</v>
      </c>
      <c r="R409" s="42">
        <v>604148.29999900004</v>
      </c>
      <c r="S409" s="42">
        <v>117721.400001</v>
      </c>
      <c r="T409" s="38">
        <v>0.8484143703309297</v>
      </c>
    </row>
    <row r="410" spans="1:20" ht="14.4" customHeight="1" outlineLevel="1" x14ac:dyDescent="0.3">
      <c r="A410" s="30" t="s">
        <v>2</v>
      </c>
      <c r="B410" s="30" t="s">
        <v>2</v>
      </c>
      <c r="C410" s="31" t="s">
        <v>88</v>
      </c>
      <c r="H410" s="32">
        <v>4838395</v>
      </c>
      <c r="I410" s="32">
        <v>0</v>
      </c>
      <c r="J410" s="32">
        <v>4838395</v>
      </c>
      <c r="K410" s="32">
        <v>2285135.7799999998</v>
      </c>
      <c r="L410" s="32">
        <v>270587.07</v>
      </c>
      <c r="M410" s="32">
        <v>2555722.85</v>
      </c>
      <c r="N410" s="32">
        <v>2282672.15</v>
      </c>
      <c r="O410" s="34">
        <v>0.52821707405038243</v>
      </c>
      <c r="P410" s="32">
        <v>3728261.0833109999</v>
      </c>
      <c r="Q410" s="32">
        <v>207563</v>
      </c>
      <c r="R410" s="32">
        <v>3935824.0833109999</v>
      </c>
      <c r="S410" s="32">
        <v>631983.84668900003</v>
      </c>
      <c r="T410" s="35">
        <v>0.86938151046183698</v>
      </c>
    </row>
    <row r="411" spans="1:20" ht="14.4" customHeight="1" outlineLevel="2" collapsed="1" x14ac:dyDescent="0.3">
      <c r="A411" s="25" t="s">
        <v>2</v>
      </c>
      <c r="B411" s="25" t="s">
        <v>2</v>
      </c>
      <c r="D411" s="25" t="s">
        <v>95</v>
      </c>
      <c r="H411" s="36">
        <v>979483</v>
      </c>
      <c r="I411" s="36">
        <v>0</v>
      </c>
      <c r="J411" s="36">
        <v>979483</v>
      </c>
      <c r="K411" s="36">
        <v>571269.16</v>
      </c>
      <c r="L411" s="36">
        <v>3489.3</v>
      </c>
      <c r="M411" s="36">
        <v>574758.46</v>
      </c>
      <c r="N411" s="36">
        <v>404724.54</v>
      </c>
      <c r="O411" s="38">
        <v>0.58679779026282231</v>
      </c>
      <c r="P411" s="36">
        <v>842541.28666400001</v>
      </c>
      <c r="Q411" s="36">
        <v>135796</v>
      </c>
      <c r="R411" s="36">
        <v>978337.28666400001</v>
      </c>
      <c r="S411" s="37">
        <v>-2343.5866639999999</v>
      </c>
      <c r="T411" s="39">
        <v>1.0023926772225755</v>
      </c>
    </row>
    <row r="412" spans="1:20" ht="14.4" hidden="1" customHeight="1" outlineLevel="3" collapsed="1" x14ac:dyDescent="0.3">
      <c r="A412" s="25" t="s">
        <v>2</v>
      </c>
      <c r="B412" s="25" t="s">
        <v>2</v>
      </c>
      <c r="C412" s="40" t="s">
        <v>2</v>
      </c>
      <c r="E412" s="25" t="s">
        <v>2</v>
      </c>
      <c r="H412" s="36">
        <v>979483</v>
      </c>
      <c r="I412" s="36">
        <v>0</v>
      </c>
      <c r="J412" s="36">
        <v>979483</v>
      </c>
      <c r="K412" s="36">
        <v>571269.16</v>
      </c>
      <c r="L412" s="36">
        <v>3489.3</v>
      </c>
      <c r="M412" s="36">
        <v>574758.46</v>
      </c>
      <c r="N412" s="36">
        <v>404724.54</v>
      </c>
      <c r="O412" s="38">
        <v>0.58679779026282231</v>
      </c>
      <c r="P412" s="36">
        <v>842541.28666400001</v>
      </c>
      <c r="Q412" s="36">
        <v>135796</v>
      </c>
      <c r="R412" s="36">
        <v>978337.28666400001</v>
      </c>
      <c r="S412" s="37">
        <v>-2343.5866639999999</v>
      </c>
      <c r="T412" s="39">
        <v>1.0023926772225755</v>
      </c>
    </row>
    <row r="413" spans="1:20" ht="14.4" hidden="1" customHeight="1" outlineLevel="4" collapsed="1" x14ac:dyDescent="0.3">
      <c r="A413" s="25" t="s">
        <v>2</v>
      </c>
      <c r="B413" s="25" t="s">
        <v>2</v>
      </c>
      <c r="C413" s="40" t="s">
        <v>2</v>
      </c>
      <c r="D413" s="41" t="s">
        <v>2</v>
      </c>
      <c r="E413" s="41" t="s">
        <v>2</v>
      </c>
      <c r="F413" s="25" t="s">
        <v>2</v>
      </c>
      <c r="H413" s="42">
        <v>0</v>
      </c>
      <c r="I413" s="42">
        <v>0</v>
      </c>
      <c r="J413" s="42">
        <v>0</v>
      </c>
      <c r="K413" s="42">
        <v>292.43</v>
      </c>
      <c r="L413" s="42">
        <v>0</v>
      </c>
      <c r="M413" s="42">
        <v>292.43</v>
      </c>
      <c r="N413" s="43">
        <v>-292.43</v>
      </c>
      <c r="O413" s="45">
        <v>-1</v>
      </c>
      <c r="P413" s="42">
        <v>292.43</v>
      </c>
      <c r="Q413" s="42">
        <v>0</v>
      </c>
      <c r="R413" s="42">
        <v>292.43</v>
      </c>
      <c r="S413" s="43">
        <v>-292.43</v>
      </c>
      <c r="T413" s="45">
        <v>-1</v>
      </c>
    </row>
    <row r="414" spans="1:20" ht="14.4" hidden="1" customHeight="1" outlineLevel="4" collapsed="1" x14ac:dyDescent="0.3">
      <c r="A414" s="25" t="s">
        <v>2</v>
      </c>
      <c r="B414" s="25" t="s">
        <v>2</v>
      </c>
      <c r="C414" s="40" t="s">
        <v>2</v>
      </c>
      <c r="D414" s="41" t="s">
        <v>2</v>
      </c>
      <c r="E414" s="41" t="s">
        <v>2</v>
      </c>
      <c r="F414" s="25" t="s">
        <v>2</v>
      </c>
      <c r="H414" s="42">
        <v>504166</v>
      </c>
      <c r="I414" s="42">
        <v>0</v>
      </c>
      <c r="J414" s="42">
        <v>504166</v>
      </c>
      <c r="K414" s="42">
        <v>316180.90999999997</v>
      </c>
      <c r="L414" s="42">
        <v>0</v>
      </c>
      <c r="M414" s="42">
        <v>316180.90999999997</v>
      </c>
      <c r="N414" s="42">
        <v>187985.09</v>
      </c>
      <c r="O414" s="38">
        <v>0.62713651852762775</v>
      </c>
      <c r="P414" s="42">
        <v>469090.63666600001</v>
      </c>
      <c r="Q414" s="42">
        <v>40000</v>
      </c>
      <c r="R414" s="42">
        <v>509090.63666600001</v>
      </c>
      <c r="S414" s="43">
        <v>-4924.6366660000003</v>
      </c>
      <c r="T414" s="38">
        <v>1.0097678872950575</v>
      </c>
    </row>
    <row r="415" spans="1:20" ht="14.4" hidden="1" customHeight="1" outlineLevel="4" collapsed="1" x14ac:dyDescent="0.3">
      <c r="A415" s="25" t="s">
        <v>2</v>
      </c>
      <c r="B415" s="25" t="s">
        <v>2</v>
      </c>
      <c r="C415" s="40" t="s">
        <v>2</v>
      </c>
      <c r="D415" s="41" t="s">
        <v>2</v>
      </c>
      <c r="E415" s="41" t="s">
        <v>2</v>
      </c>
      <c r="F415" s="25" t="s">
        <v>2</v>
      </c>
      <c r="H415" s="42">
        <v>326317</v>
      </c>
      <c r="I415" s="42">
        <v>0</v>
      </c>
      <c r="J415" s="42">
        <v>326317</v>
      </c>
      <c r="K415" s="42">
        <v>187795.82</v>
      </c>
      <c r="L415" s="42">
        <v>3489.3</v>
      </c>
      <c r="M415" s="42">
        <v>191285.12</v>
      </c>
      <c r="N415" s="42">
        <v>135031.88</v>
      </c>
      <c r="O415" s="38">
        <v>0.58619416089262899</v>
      </c>
      <c r="P415" s="42">
        <v>306136.52999800001</v>
      </c>
      <c r="Q415" s="42">
        <v>13262</v>
      </c>
      <c r="R415" s="42">
        <v>319398.52999800001</v>
      </c>
      <c r="S415" s="42">
        <v>3429.1700019999998</v>
      </c>
      <c r="T415" s="38">
        <v>0.98949129220359344</v>
      </c>
    </row>
    <row r="416" spans="1:20" ht="14.4" hidden="1" customHeight="1" outlineLevel="4" collapsed="1" x14ac:dyDescent="0.3">
      <c r="A416" s="25" t="s">
        <v>2</v>
      </c>
      <c r="B416" s="25" t="s">
        <v>2</v>
      </c>
      <c r="C416" s="40" t="s">
        <v>2</v>
      </c>
      <c r="D416" s="41" t="s">
        <v>2</v>
      </c>
      <c r="E416" s="41" t="s">
        <v>2</v>
      </c>
      <c r="F416" s="25" t="s">
        <v>2</v>
      </c>
      <c r="H416" s="42">
        <v>149000</v>
      </c>
      <c r="I416" s="42">
        <v>0</v>
      </c>
      <c r="J416" s="42">
        <v>149000</v>
      </c>
      <c r="K416" s="42">
        <v>67000</v>
      </c>
      <c r="L416" s="42">
        <v>0</v>
      </c>
      <c r="M416" s="42">
        <v>67000</v>
      </c>
      <c r="N416" s="42">
        <v>82000</v>
      </c>
      <c r="O416" s="38">
        <v>0.44966442953020136</v>
      </c>
      <c r="P416" s="42">
        <v>67021.69</v>
      </c>
      <c r="Q416" s="42">
        <v>82534</v>
      </c>
      <c r="R416" s="42">
        <v>149555.69</v>
      </c>
      <c r="S416" s="43">
        <v>-555.69000000000005</v>
      </c>
      <c r="T416" s="38">
        <v>1.0037294630872484</v>
      </c>
    </row>
    <row r="417" spans="1:20" ht="14.4" customHeight="1" outlineLevel="2" collapsed="1" x14ac:dyDescent="0.3">
      <c r="A417" s="25" t="s">
        <v>2</v>
      </c>
      <c r="B417" s="25" t="s">
        <v>2</v>
      </c>
      <c r="D417" s="25" t="s">
        <v>98</v>
      </c>
      <c r="H417" s="36">
        <v>60400</v>
      </c>
      <c r="I417" s="36">
        <v>0</v>
      </c>
      <c r="J417" s="36">
        <v>60400</v>
      </c>
      <c r="K417" s="36">
        <v>3141.93</v>
      </c>
      <c r="L417" s="36">
        <v>60256</v>
      </c>
      <c r="M417" s="36">
        <v>63397.93</v>
      </c>
      <c r="N417" s="37">
        <v>-2997.93</v>
      </c>
      <c r="O417" s="38">
        <v>1.0496346026490067</v>
      </c>
      <c r="P417" s="36">
        <v>3547.4633330000001</v>
      </c>
      <c r="Q417" s="37">
        <v>-25000</v>
      </c>
      <c r="R417" s="37">
        <v>-21452.536667</v>
      </c>
      <c r="S417" s="36">
        <v>21596.536667</v>
      </c>
      <c r="T417" s="39">
        <v>0.64244144591059604</v>
      </c>
    </row>
    <row r="418" spans="1:20" ht="14.4" hidden="1" customHeight="1" outlineLevel="3" collapsed="1" x14ac:dyDescent="0.3">
      <c r="A418" s="25" t="s">
        <v>2</v>
      </c>
      <c r="B418" s="25" t="s">
        <v>2</v>
      </c>
      <c r="C418" s="40" t="s">
        <v>2</v>
      </c>
      <c r="E418" s="25" t="s">
        <v>2</v>
      </c>
      <c r="H418" s="36">
        <v>60400</v>
      </c>
      <c r="I418" s="36">
        <v>0</v>
      </c>
      <c r="J418" s="36">
        <v>60400</v>
      </c>
      <c r="K418" s="36">
        <v>3141.93</v>
      </c>
      <c r="L418" s="36">
        <v>60256</v>
      </c>
      <c r="M418" s="36">
        <v>63397.93</v>
      </c>
      <c r="N418" s="37">
        <v>-2997.93</v>
      </c>
      <c r="O418" s="38">
        <v>1.0496346026490067</v>
      </c>
      <c r="P418" s="36">
        <v>3547.4633330000001</v>
      </c>
      <c r="Q418" s="37">
        <v>-25000</v>
      </c>
      <c r="R418" s="37">
        <v>-21452.536667</v>
      </c>
      <c r="S418" s="36">
        <v>21596.536667</v>
      </c>
      <c r="T418" s="39">
        <v>0.64244144591059604</v>
      </c>
    </row>
    <row r="419" spans="1:20" ht="14.4" hidden="1" customHeight="1" outlineLevel="4" collapsed="1" x14ac:dyDescent="0.3">
      <c r="A419" s="25" t="s">
        <v>2</v>
      </c>
      <c r="B419" s="25" t="s">
        <v>2</v>
      </c>
      <c r="C419" s="40" t="s">
        <v>2</v>
      </c>
      <c r="D419" s="41" t="s">
        <v>2</v>
      </c>
      <c r="E419" s="41" t="s">
        <v>2</v>
      </c>
      <c r="F419" s="25" t="s">
        <v>2</v>
      </c>
      <c r="H419" s="42">
        <v>400</v>
      </c>
      <c r="I419" s="42">
        <v>0</v>
      </c>
      <c r="J419" s="42">
        <v>400</v>
      </c>
      <c r="K419" s="42">
        <v>0</v>
      </c>
      <c r="L419" s="42">
        <v>0</v>
      </c>
      <c r="M419" s="42">
        <v>0</v>
      </c>
      <c r="N419" s="42">
        <v>400</v>
      </c>
      <c r="O419" s="38">
        <v>0</v>
      </c>
      <c r="P419" s="42">
        <v>0</v>
      </c>
      <c r="Q419" s="42">
        <v>0</v>
      </c>
      <c r="R419" s="42">
        <v>0</v>
      </c>
      <c r="S419" s="42">
        <v>400</v>
      </c>
      <c r="T419" s="38">
        <v>0</v>
      </c>
    </row>
    <row r="420" spans="1:20" ht="14.4" hidden="1" customHeight="1" outlineLevel="4" collapsed="1" x14ac:dyDescent="0.3">
      <c r="A420" s="25" t="s">
        <v>2</v>
      </c>
      <c r="B420" s="25" t="s">
        <v>2</v>
      </c>
      <c r="C420" s="40" t="s">
        <v>2</v>
      </c>
      <c r="D420" s="41" t="s">
        <v>2</v>
      </c>
      <c r="E420" s="41" t="s">
        <v>2</v>
      </c>
      <c r="F420" s="25" t="s">
        <v>2</v>
      </c>
      <c r="H420" s="42">
        <v>60000</v>
      </c>
      <c r="I420" s="42">
        <v>0</v>
      </c>
      <c r="J420" s="42">
        <v>60000</v>
      </c>
      <c r="K420" s="42">
        <v>3141.93</v>
      </c>
      <c r="L420" s="42">
        <v>60256</v>
      </c>
      <c r="M420" s="42">
        <v>63397.93</v>
      </c>
      <c r="N420" s="43">
        <v>-3397.93</v>
      </c>
      <c r="O420" s="38">
        <v>1.0566321666666667</v>
      </c>
      <c r="P420" s="42">
        <v>3547.4633330000001</v>
      </c>
      <c r="Q420" s="43">
        <v>-25000</v>
      </c>
      <c r="R420" s="43">
        <v>-21452.536667</v>
      </c>
      <c r="S420" s="42">
        <v>21196.536667</v>
      </c>
      <c r="T420" s="38">
        <v>0.64672438888333328</v>
      </c>
    </row>
    <row r="421" spans="1:20" ht="14.4" customHeight="1" outlineLevel="2" collapsed="1" x14ac:dyDescent="0.3">
      <c r="A421" s="25" t="s">
        <v>2</v>
      </c>
      <c r="B421" s="25" t="s">
        <v>2</v>
      </c>
      <c r="D421" s="25" t="s">
        <v>36</v>
      </c>
      <c r="H421" s="36">
        <v>3700522</v>
      </c>
      <c r="I421" s="36">
        <v>0</v>
      </c>
      <c r="J421" s="36">
        <v>3700522</v>
      </c>
      <c r="K421" s="36">
        <v>1670228.73</v>
      </c>
      <c r="L421" s="36">
        <v>206841.77</v>
      </c>
      <c r="M421" s="36">
        <v>1877070.5</v>
      </c>
      <c r="N421" s="36">
        <v>1823451.5</v>
      </c>
      <c r="O421" s="38">
        <v>0.50724478870818768</v>
      </c>
      <c r="P421" s="36">
        <v>2832190.7933149999</v>
      </c>
      <c r="Q421" s="36">
        <v>96767</v>
      </c>
      <c r="R421" s="36">
        <v>2928957.7933149999</v>
      </c>
      <c r="S421" s="36">
        <v>564722.43668499996</v>
      </c>
      <c r="T421" s="39">
        <v>0.84739384425089215</v>
      </c>
    </row>
    <row r="422" spans="1:20" ht="14.4" hidden="1" customHeight="1" outlineLevel="3" collapsed="1" x14ac:dyDescent="0.3">
      <c r="A422" s="25" t="s">
        <v>2</v>
      </c>
      <c r="B422" s="25" t="s">
        <v>2</v>
      </c>
      <c r="C422" s="40" t="s">
        <v>2</v>
      </c>
      <c r="E422" s="25" t="s">
        <v>2</v>
      </c>
      <c r="H422" s="36">
        <v>3700522</v>
      </c>
      <c r="I422" s="36">
        <v>0</v>
      </c>
      <c r="J422" s="36">
        <v>3700522</v>
      </c>
      <c r="K422" s="36">
        <v>1670228.73</v>
      </c>
      <c r="L422" s="36">
        <v>206841.77</v>
      </c>
      <c r="M422" s="36">
        <v>1877070.5</v>
      </c>
      <c r="N422" s="36">
        <v>1823451.5</v>
      </c>
      <c r="O422" s="38">
        <v>0.50724478870818768</v>
      </c>
      <c r="P422" s="36">
        <v>2832190.7933149999</v>
      </c>
      <c r="Q422" s="36">
        <v>96767</v>
      </c>
      <c r="R422" s="36">
        <v>2928957.7933149999</v>
      </c>
      <c r="S422" s="36">
        <v>564722.43668499996</v>
      </c>
      <c r="T422" s="39">
        <v>0.84739384425089215</v>
      </c>
    </row>
    <row r="423" spans="1:20" ht="14.4" hidden="1" customHeight="1" outlineLevel="4" collapsed="1" x14ac:dyDescent="0.3">
      <c r="A423" s="25" t="s">
        <v>2</v>
      </c>
      <c r="B423" s="25" t="s">
        <v>2</v>
      </c>
      <c r="C423" s="40" t="s">
        <v>2</v>
      </c>
      <c r="D423" s="41" t="s">
        <v>2</v>
      </c>
      <c r="E423" s="41" t="s">
        <v>2</v>
      </c>
      <c r="F423" s="25" t="s">
        <v>2</v>
      </c>
      <c r="H423" s="42">
        <v>903845</v>
      </c>
      <c r="I423" s="42">
        <v>0</v>
      </c>
      <c r="J423" s="42">
        <v>903845</v>
      </c>
      <c r="K423" s="42">
        <v>368770.18</v>
      </c>
      <c r="L423" s="42">
        <v>0</v>
      </c>
      <c r="M423" s="42">
        <v>368770.18</v>
      </c>
      <c r="N423" s="42">
        <v>535074.81999999995</v>
      </c>
      <c r="O423" s="38">
        <v>0.4080015710658354</v>
      </c>
      <c r="P423" s="42">
        <v>784131.64</v>
      </c>
      <c r="Q423" s="42">
        <v>96767</v>
      </c>
      <c r="R423" s="42">
        <v>880898.64</v>
      </c>
      <c r="S423" s="42">
        <v>22946.36</v>
      </c>
      <c r="T423" s="38">
        <v>0.97461250546277289</v>
      </c>
    </row>
    <row r="424" spans="1:20" ht="14.4" hidden="1" customHeight="1" outlineLevel="4" collapsed="1" x14ac:dyDescent="0.3">
      <c r="A424" s="25" t="s">
        <v>2</v>
      </c>
      <c r="B424" s="25" t="s">
        <v>2</v>
      </c>
      <c r="C424" s="40" t="s">
        <v>2</v>
      </c>
      <c r="D424" s="41" t="s">
        <v>2</v>
      </c>
      <c r="E424" s="41" t="s">
        <v>2</v>
      </c>
      <c r="F424" s="25" t="s">
        <v>2</v>
      </c>
      <c r="H424" s="42">
        <v>5404</v>
      </c>
      <c r="I424" s="42">
        <v>0</v>
      </c>
      <c r="J424" s="42">
        <v>5404</v>
      </c>
      <c r="K424" s="42">
        <v>0</v>
      </c>
      <c r="L424" s="42">
        <v>0</v>
      </c>
      <c r="M424" s="42">
        <v>0</v>
      </c>
      <c r="N424" s="42">
        <v>5404</v>
      </c>
      <c r="O424" s="38">
        <v>0</v>
      </c>
      <c r="P424" s="42">
        <v>0</v>
      </c>
      <c r="Q424" s="42">
        <v>0</v>
      </c>
      <c r="R424" s="42">
        <v>0</v>
      </c>
      <c r="S424" s="42">
        <v>5404</v>
      </c>
      <c r="T424" s="38">
        <v>0</v>
      </c>
    </row>
    <row r="425" spans="1:20" ht="14.4" hidden="1" customHeight="1" outlineLevel="4" collapsed="1" x14ac:dyDescent="0.3">
      <c r="A425" s="25" t="s">
        <v>2</v>
      </c>
      <c r="B425" s="25" t="s">
        <v>2</v>
      </c>
      <c r="C425" s="40" t="s">
        <v>2</v>
      </c>
      <c r="D425" s="41" t="s">
        <v>2</v>
      </c>
      <c r="E425" s="41" t="s">
        <v>2</v>
      </c>
      <c r="F425" s="25" t="s">
        <v>2</v>
      </c>
      <c r="H425" s="42">
        <v>0</v>
      </c>
      <c r="I425" s="42">
        <v>0</v>
      </c>
      <c r="J425" s="42">
        <v>0</v>
      </c>
      <c r="K425" s="42">
        <v>12332.01</v>
      </c>
      <c r="L425" s="42">
        <v>0</v>
      </c>
      <c r="M425" s="42">
        <v>12332.01</v>
      </c>
      <c r="N425" s="43">
        <v>-12332.01</v>
      </c>
      <c r="O425" s="45">
        <v>-1</v>
      </c>
      <c r="P425" s="42">
        <v>12332.01</v>
      </c>
      <c r="Q425" s="42">
        <v>0</v>
      </c>
      <c r="R425" s="42">
        <v>12332.01</v>
      </c>
      <c r="S425" s="43">
        <v>-12332.01</v>
      </c>
      <c r="T425" s="45">
        <v>-1</v>
      </c>
    </row>
    <row r="426" spans="1:20" ht="14.4" hidden="1" customHeight="1" outlineLevel="4" collapsed="1" x14ac:dyDescent="0.3">
      <c r="A426" s="25" t="s">
        <v>2</v>
      </c>
      <c r="B426" s="25" t="s">
        <v>2</v>
      </c>
      <c r="C426" s="40" t="s">
        <v>2</v>
      </c>
      <c r="D426" s="41" t="s">
        <v>2</v>
      </c>
      <c r="E426" s="41" t="s">
        <v>2</v>
      </c>
      <c r="F426" s="25" t="s">
        <v>2</v>
      </c>
      <c r="H426" s="42">
        <v>0</v>
      </c>
      <c r="I426" s="42">
        <v>0</v>
      </c>
      <c r="J426" s="42">
        <v>0</v>
      </c>
      <c r="K426" s="42">
        <v>486.96</v>
      </c>
      <c r="L426" s="42">
        <v>0</v>
      </c>
      <c r="M426" s="42">
        <v>486.96</v>
      </c>
      <c r="N426" s="43">
        <v>-486.96</v>
      </c>
      <c r="O426" s="45">
        <v>-1</v>
      </c>
      <c r="P426" s="42">
        <v>486.96</v>
      </c>
      <c r="Q426" s="42">
        <v>0</v>
      </c>
      <c r="R426" s="42">
        <v>486.96</v>
      </c>
      <c r="S426" s="43">
        <v>-486.96</v>
      </c>
      <c r="T426" s="45">
        <v>-1</v>
      </c>
    </row>
    <row r="427" spans="1:20" ht="14.4" hidden="1" customHeight="1" outlineLevel="4" collapsed="1" x14ac:dyDescent="0.3">
      <c r="A427" s="25" t="s">
        <v>2</v>
      </c>
      <c r="B427" s="25" t="s">
        <v>2</v>
      </c>
      <c r="C427" s="40" t="s">
        <v>2</v>
      </c>
      <c r="D427" s="41" t="s">
        <v>2</v>
      </c>
      <c r="E427" s="41" t="s">
        <v>2</v>
      </c>
      <c r="F427" s="25" t="s">
        <v>2</v>
      </c>
      <c r="H427" s="42">
        <v>54970</v>
      </c>
      <c r="I427" s="42">
        <v>0</v>
      </c>
      <c r="J427" s="42">
        <v>54970</v>
      </c>
      <c r="K427" s="42">
        <v>4021.72</v>
      </c>
      <c r="L427" s="42">
        <v>0</v>
      </c>
      <c r="M427" s="42">
        <v>4021.72</v>
      </c>
      <c r="N427" s="42">
        <v>50948.28</v>
      </c>
      <c r="O427" s="38">
        <v>7.3162088411861018E-2</v>
      </c>
      <c r="P427" s="42">
        <v>10054.299999999999</v>
      </c>
      <c r="Q427" s="42">
        <v>0</v>
      </c>
      <c r="R427" s="42">
        <v>10054.299999999999</v>
      </c>
      <c r="S427" s="42">
        <v>44915.7</v>
      </c>
      <c r="T427" s="38">
        <v>0.18290522102965254</v>
      </c>
    </row>
    <row r="428" spans="1:20" ht="14.4" hidden="1" customHeight="1" outlineLevel="4" collapsed="1" x14ac:dyDescent="0.3">
      <c r="A428" s="25" t="s">
        <v>2</v>
      </c>
      <c r="B428" s="25" t="s">
        <v>2</v>
      </c>
      <c r="C428" s="40" t="s">
        <v>2</v>
      </c>
      <c r="D428" s="41" t="s">
        <v>2</v>
      </c>
      <c r="E428" s="41" t="s">
        <v>2</v>
      </c>
      <c r="F428" s="25" t="s">
        <v>2</v>
      </c>
      <c r="H428" s="42">
        <v>0</v>
      </c>
      <c r="I428" s="42">
        <v>0</v>
      </c>
      <c r="J428" s="42">
        <v>0</v>
      </c>
      <c r="K428" s="42">
        <v>30</v>
      </c>
      <c r="L428" s="42">
        <v>0</v>
      </c>
      <c r="M428" s="42">
        <v>30</v>
      </c>
      <c r="N428" s="43">
        <v>-30</v>
      </c>
      <c r="O428" s="45">
        <v>-1</v>
      </c>
      <c r="P428" s="42">
        <v>30</v>
      </c>
      <c r="Q428" s="42">
        <v>0</v>
      </c>
      <c r="R428" s="42">
        <v>30</v>
      </c>
      <c r="S428" s="43">
        <v>-30</v>
      </c>
      <c r="T428" s="45">
        <v>-1</v>
      </c>
    </row>
    <row r="429" spans="1:20" ht="14.4" hidden="1" customHeight="1" outlineLevel="4" collapsed="1" x14ac:dyDescent="0.3">
      <c r="A429" s="25" t="s">
        <v>2</v>
      </c>
      <c r="B429" s="25" t="s">
        <v>2</v>
      </c>
      <c r="C429" s="40" t="s">
        <v>2</v>
      </c>
      <c r="D429" s="41" t="s">
        <v>2</v>
      </c>
      <c r="E429" s="41" t="s">
        <v>2</v>
      </c>
      <c r="F429" s="25" t="s">
        <v>2</v>
      </c>
      <c r="H429" s="42">
        <v>115358</v>
      </c>
      <c r="I429" s="42">
        <v>0</v>
      </c>
      <c r="J429" s="42">
        <v>115358</v>
      </c>
      <c r="K429" s="42">
        <v>45599.37</v>
      </c>
      <c r="L429" s="42">
        <v>0</v>
      </c>
      <c r="M429" s="42">
        <v>45599.37</v>
      </c>
      <c r="N429" s="42">
        <v>69758.63</v>
      </c>
      <c r="O429" s="38">
        <v>0.39528571923923783</v>
      </c>
      <c r="P429" s="42">
        <v>103784.79</v>
      </c>
      <c r="Q429" s="42">
        <v>0</v>
      </c>
      <c r="R429" s="42">
        <v>103784.79</v>
      </c>
      <c r="S429" s="42">
        <v>11573.21</v>
      </c>
      <c r="T429" s="38">
        <v>0.8996757051959986</v>
      </c>
    </row>
    <row r="430" spans="1:20" ht="14.4" hidden="1" customHeight="1" outlineLevel="4" collapsed="1" x14ac:dyDescent="0.3">
      <c r="A430" s="25" t="s">
        <v>2</v>
      </c>
      <c r="B430" s="25" t="s">
        <v>2</v>
      </c>
      <c r="C430" s="40" t="s">
        <v>2</v>
      </c>
      <c r="D430" s="41" t="s">
        <v>2</v>
      </c>
      <c r="E430" s="41" t="s">
        <v>2</v>
      </c>
      <c r="F430" s="25" t="s">
        <v>2</v>
      </c>
      <c r="H430" s="42">
        <v>0</v>
      </c>
      <c r="I430" s="42">
        <v>0</v>
      </c>
      <c r="J430" s="42">
        <v>0</v>
      </c>
      <c r="K430" s="43">
        <v>-695.08</v>
      </c>
      <c r="L430" s="42">
        <v>0</v>
      </c>
      <c r="M430" s="43">
        <v>-695.08</v>
      </c>
      <c r="N430" s="42">
        <v>695.08</v>
      </c>
      <c r="O430" s="45">
        <v>-1</v>
      </c>
      <c r="P430" s="43">
        <v>-695.08</v>
      </c>
      <c r="Q430" s="42">
        <v>0</v>
      </c>
      <c r="R430" s="43">
        <v>-695.08</v>
      </c>
      <c r="S430" s="42">
        <v>695.08</v>
      </c>
      <c r="T430" s="45">
        <v>-1</v>
      </c>
    </row>
    <row r="431" spans="1:20" ht="14.4" hidden="1" customHeight="1" outlineLevel="4" collapsed="1" x14ac:dyDescent="0.3">
      <c r="A431" s="25" t="s">
        <v>2</v>
      </c>
      <c r="B431" s="25" t="s">
        <v>2</v>
      </c>
      <c r="C431" s="40" t="s">
        <v>2</v>
      </c>
      <c r="D431" s="41" t="s">
        <v>2</v>
      </c>
      <c r="E431" s="41" t="s">
        <v>2</v>
      </c>
      <c r="F431" s="25" t="s">
        <v>2</v>
      </c>
      <c r="H431" s="42">
        <v>0</v>
      </c>
      <c r="I431" s="42">
        <v>0</v>
      </c>
      <c r="J431" s="42">
        <v>0</v>
      </c>
      <c r="K431" s="43">
        <v>-262.14999999999998</v>
      </c>
      <c r="L431" s="42">
        <v>0</v>
      </c>
      <c r="M431" s="43">
        <v>-262.14999999999998</v>
      </c>
      <c r="N431" s="42">
        <v>262.14999999999998</v>
      </c>
      <c r="O431" s="45">
        <v>-1</v>
      </c>
      <c r="P431" s="43">
        <v>-262.14999999999998</v>
      </c>
      <c r="Q431" s="42">
        <v>0</v>
      </c>
      <c r="R431" s="43">
        <v>-262.14999999999998</v>
      </c>
      <c r="S431" s="42">
        <v>262.14999999999998</v>
      </c>
      <c r="T431" s="45">
        <v>-1</v>
      </c>
    </row>
    <row r="432" spans="1:20" ht="14.4" hidden="1" customHeight="1" outlineLevel="4" collapsed="1" x14ac:dyDescent="0.3">
      <c r="A432" s="25" t="s">
        <v>2</v>
      </c>
      <c r="B432" s="25" t="s">
        <v>2</v>
      </c>
      <c r="C432" s="40" t="s">
        <v>2</v>
      </c>
      <c r="D432" s="41" t="s">
        <v>2</v>
      </c>
      <c r="E432" s="41" t="s">
        <v>2</v>
      </c>
      <c r="F432" s="25" t="s">
        <v>2</v>
      </c>
      <c r="H432" s="42">
        <v>129800</v>
      </c>
      <c r="I432" s="42">
        <v>0</v>
      </c>
      <c r="J432" s="42">
        <v>129800</v>
      </c>
      <c r="K432" s="42">
        <v>35429.769999999997</v>
      </c>
      <c r="L432" s="42">
        <v>0</v>
      </c>
      <c r="M432" s="42">
        <v>35429.769999999997</v>
      </c>
      <c r="N432" s="42">
        <v>94370.23</v>
      </c>
      <c r="O432" s="38">
        <v>0.27295662557781203</v>
      </c>
      <c r="P432" s="42">
        <v>52704.923332999999</v>
      </c>
      <c r="Q432" s="42">
        <v>0</v>
      </c>
      <c r="R432" s="42">
        <v>52704.923332999999</v>
      </c>
      <c r="S432" s="42">
        <v>77095.076667000001</v>
      </c>
      <c r="T432" s="38">
        <v>0.40604717513867489</v>
      </c>
    </row>
    <row r="433" spans="1:20" ht="14.4" hidden="1" customHeight="1" outlineLevel="4" collapsed="1" x14ac:dyDescent="0.3">
      <c r="A433" s="25" t="s">
        <v>2</v>
      </c>
      <c r="B433" s="25" t="s">
        <v>2</v>
      </c>
      <c r="C433" s="40" t="s">
        <v>2</v>
      </c>
      <c r="D433" s="41" t="s">
        <v>2</v>
      </c>
      <c r="E433" s="41" t="s">
        <v>2</v>
      </c>
      <c r="F433" s="25" t="s">
        <v>2</v>
      </c>
      <c r="H433" s="42">
        <v>45985</v>
      </c>
      <c r="I433" s="42">
        <v>0</v>
      </c>
      <c r="J433" s="42">
        <v>45985</v>
      </c>
      <c r="K433" s="42">
        <v>10087.879999999999</v>
      </c>
      <c r="L433" s="42">
        <v>0</v>
      </c>
      <c r="M433" s="42">
        <v>10087.879999999999</v>
      </c>
      <c r="N433" s="42">
        <v>35897.120000000003</v>
      </c>
      <c r="O433" s="38">
        <v>0.21937327389366099</v>
      </c>
      <c r="P433" s="42">
        <v>15440.613332999999</v>
      </c>
      <c r="Q433" s="42">
        <v>0</v>
      </c>
      <c r="R433" s="42">
        <v>15440.613332999999</v>
      </c>
      <c r="S433" s="42">
        <v>30544.386666999999</v>
      </c>
      <c r="T433" s="38">
        <v>0.3357749990866587</v>
      </c>
    </row>
    <row r="434" spans="1:20" ht="14.4" hidden="1" customHeight="1" outlineLevel="4" collapsed="1" x14ac:dyDescent="0.3">
      <c r="A434" s="25" t="s">
        <v>2</v>
      </c>
      <c r="B434" s="25" t="s">
        <v>2</v>
      </c>
      <c r="C434" s="40" t="s">
        <v>2</v>
      </c>
      <c r="D434" s="41" t="s">
        <v>2</v>
      </c>
      <c r="E434" s="41" t="s">
        <v>2</v>
      </c>
      <c r="F434" s="25" t="s">
        <v>2</v>
      </c>
      <c r="H434" s="42">
        <v>102945</v>
      </c>
      <c r="I434" s="42">
        <v>0</v>
      </c>
      <c r="J434" s="42">
        <v>102945</v>
      </c>
      <c r="K434" s="42">
        <v>86865.36</v>
      </c>
      <c r="L434" s="42">
        <v>0</v>
      </c>
      <c r="M434" s="42">
        <v>86865.36</v>
      </c>
      <c r="N434" s="42">
        <v>16079.64</v>
      </c>
      <c r="O434" s="38">
        <v>0.84380358443829229</v>
      </c>
      <c r="P434" s="42">
        <v>98371.626665999996</v>
      </c>
      <c r="Q434" s="42">
        <v>0</v>
      </c>
      <c r="R434" s="42">
        <v>98371.626665999996</v>
      </c>
      <c r="S434" s="42">
        <v>4573.3733339999999</v>
      </c>
      <c r="T434" s="38">
        <v>0.95557459484190588</v>
      </c>
    </row>
    <row r="435" spans="1:20" ht="14.4" hidden="1" customHeight="1" outlineLevel="4" collapsed="1" x14ac:dyDescent="0.3">
      <c r="A435" s="25" t="s">
        <v>2</v>
      </c>
      <c r="B435" s="25" t="s">
        <v>2</v>
      </c>
      <c r="C435" s="40" t="s">
        <v>2</v>
      </c>
      <c r="D435" s="41" t="s">
        <v>2</v>
      </c>
      <c r="E435" s="41" t="s">
        <v>2</v>
      </c>
      <c r="F435" s="25" t="s">
        <v>2</v>
      </c>
      <c r="H435" s="42">
        <v>118238</v>
      </c>
      <c r="I435" s="42">
        <v>0</v>
      </c>
      <c r="J435" s="42">
        <v>118238</v>
      </c>
      <c r="K435" s="42">
        <v>67198.73</v>
      </c>
      <c r="L435" s="42">
        <v>0</v>
      </c>
      <c r="M435" s="42">
        <v>67198.73</v>
      </c>
      <c r="N435" s="42">
        <v>51039.27</v>
      </c>
      <c r="O435" s="38">
        <v>0.56833446100238505</v>
      </c>
      <c r="P435" s="42">
        <v>97643.78</v>
      </c>
      <c r="Q435" s="42">
        <v>0</v>
      </c>
      <c r="R435" s="42">
        <v>97643.78</v>
      </c>
      <c r="S435" s="42">
        <v>20594.22</v>
      </c>
      <c r="T435" s="38">
        <v>0.82582401596779376</v>
      </c>
    </row>
    <row r="436" spans="1:20" ht="14.4" hidden="1" customHeight="1" outlineLevel="4" collapsed="1" x14ac:dyDescent="0.3">
      <c r="A436" s="25" t="s">
        <v>2</v>
      </c>
      <c r="B436" s="25" t="s">
        <v>2</v>
      </c>
      <c r="C436" s="40" t="s">
        <v>2</v>
      </c>
      <c r="D436" s="41" t="s">
        <v>2</v>
      </c>
      <c r="E436" s="41" t="s">
        <v>2</v>
      </c>
      <c r="F436" s="25" t="s">
        <v>2</v>
      </c>
      <c r="H436" s="42">
        <v>166184</v>
      </c>
      <c r="I436" s="42">
        <v>0</v>
      </c>
      <c r="J436" s="42">
        <v>166184</v>
      </c>
      <c r="K436" s="42">
        <v>13364.21</v>
      </c>
      <c r="L436" s="42">
        <v>22800</v>
      </c>
      <c r="M436" s="42">
        <v>36164.21</v>
      </c>
      <c r="N436" s="42">
        <v>130019.79</v>
      </c>
      <c r="O436" s="38">
        <v>0.21761547441390267</v>
      </c>
      <c r="P436" s="42">
        <v>89061.276664999998</v>
      </c>
      <c r="Q436" s="42">
        <v>0</v>
      </c>
      <c r="R436" s="42">
        <v>89061.276664999998</v>
      </c>
      <c r="S436" s="42">
        <v>54322.723335000002</v>
      </c>
      <c r="T436" s="38">
        <v>0.67311700684181386</v>
      </c>
    </row>
    <row r="437" spans="1:20" ht="14.4" hidden="1" customHeight="1" outlineLevel="4" collapsed="1" x14ac:dyDescent="0.3">
      <c r="A437" s="25" t="s">
        <v>2</v>
      </c>
      <c r="B437" s="25" t="s">
        <v>2</v>
      </c>
      <c r="C437" s="40" t="s">
        <v>2</v>
      </c>
      <c r="D437" s="41" t="s">
        <v>2</v>
      </c>
      <c r="E437" s="41" t="s">
        <v>2</v>
      </c>
      <c r="F437" s="25" t="s">
        <v>2</v>
      </c>
      <c r="H437" s="42">
        <v>138695</v>
      </c>
      <c r="I437" s="42">
        <v>0</v>
      </c>
      <c r="J437" s="42">
        <v>138695</v>
      </c>
      <c r="K437" s="42">
        <v>874.19</v>
      </c>
      <c r="L437" s="42">
        <v>0</v>
      </c>
      <c r="M437" s="42">
        <v>874.19</v>
      </c>
      <c r="N437" s="42">
        <v>137820.81</v>
      </c>
      <c r="O437" s="38">
        <v>6.302966941850824E-3</v>
      </c>
      <c r="P437" s="42">
        <v>37287.876665999996</v>
      </c>
      <c r="Q437" s="42">
        <v>0</v>
      </c>
      <c r="R437" s="42">
        <v>37287.876665999996</v>
      </c>
      <c r="S437" s="42">
        <v>101407.123334</v>
      </c>
      <c r="T437" s="38">
        <v>0.26884802383647571</v>
      </c>
    </row>
    <row r="438" spans="1:20" ht="14.4" hidden="1" customHeight="1" outlineLevel="4" collapsed="1" x14ac:dyDescent="0.3">
      <c r="A438" s="25" t="s">
        <v>2</v>
      </c>
      <c r="B438" s="25" t="s">
        <v>2</v>
      </c>
      <c r="C438" s="40" t="s">
        <v>2</v>
      </c>
      <c r="D438" s="41" t="s">
        <v>2</v>
      </c>
      <c r="E438" s="41" t="s">
        <v>2</v>
      </c>
      <c r="F438" s="25" t="s">
        <v>2</v>
      </c>
      <c r="H438" s="42">
        <v>89510</v>
      </c>
      <c r="I438" s="42">
        <v>0</v>
      </c>
      <c r="J438" s="42">
        <v>89510</v>
      </c>
      <c r="K438" s="42">
        <v>6000</v>
      </c>
      <c r="L438" s="42">
        <v>0</v>
      </c>
      <c r="M438" s="42">
        <v>6000</v>
      </c>
      <c r="N438" s="42">
        <v>83510</v>
      </c>
      <c r="O438" s="38">
        <v>6.7031616579153172E-2</v>
      </c>
      <c r="P438" s="42">
        <v>100536.68333299999</v>
      </c>
      <c r="Q438" s="42">
        <v>0</v>
      </c>
      <c r="R438" s="42">
        <v>100536.68333299999</v>
      </c>
      <c r="S438" s="43">
        <v>-11026.683333000001</v>
      </c>
      <c r="T438" s="38">
        <v>1.1231894015528991</v>
      </c>
    </row>
    <row r="439" spans="1:20" ht="14.4" hidden="1" customHeight="1" outlineLevel="4" collapsed="1" x14ac:dyDescent="0.3">
      <c r="A439" s="25" t="s">
        <v>2</v>
      </c>
      <c r="B439" s="25" t="s">
        <v>2</v>
      </c>
      <c r="C439" s="40" t="s">
        <v>2</v>
      </c>
      <c r="D439" s="41" t="s">
        <v>2</v>
      </c>
      <c r="E439" s="41" t="s">
        <v>2</v>
      </c>
      <c r="F439" s="25" t="s">
        <v>2</v>
      </c>
      <c r="H439" s="42">
        <v>139370</v>
      </c>
      <c r="I439" s="42">
        <v>0</v>
      </c>
      <c r="J439" s="42">
        <v>139370</v>
      </c>
      <c r="K439" s="42">
        <v>37990.21</v>
      </c>
      <c r="L439" s="42">
        <v>0</v>
      </c>
      <c r="M439" s="42">
        <v>37990.21</v>
      </c>
      <c r="N439" s="42">
        <v>101379.79</v>
      </c>
      <c r="O439" s="38">
        <v>0.27258527660185117</v>
      </c>
      <c r="P439" s="42">
        <v>56603.429999</v>
      </c>
      <c r="Q439" s="42">
        <v>0</v>
      </c>
      <c r="R439" s="42">
        <v>56603.429999</v>
      </c>
      <c r="S439" s="42">
        <v>82766.570001</v>
      </c>
      <c r="T439" s="38">
        <v>0.40613783453397434</v>
      </c>
    </row>
    <row r="440" spans="1:20" ht="14.4" hidden="1" customHeight="1" outlineLevel="4" collapsed="1" x14ac:dyDescent="0.3">
      <c r="A440" s="25" t="s">
        <v>2</v>
      </c>
      <c r="B440" s="25" t="s">
        <v>2</v>
      </c>
      <c r="C440" s="40" t="s">
        <v>2</v>
      </c>
      <c r="D440" s="41" t="s">
        <v>2</v>
      </c>
      <c r="E440" s="41" t="s">
        <v>2</v>
      </c>
      <c r="F440" s="25" t="s">
        <v>2</v>
      </c>
      <c r="H440" s="42">
        <v>225500</v>
      </c>
      <c r="I440" s="42">
        <v>0</v>
      </c>
      <c r="J440" s="42">
        <v>225500</v>
      </c>
      <c r="K440" s="42">
        <v>45043</v>
      </c>
      <c r="L440" s="42">
        <v>17312.259999999998</v>
      </c>
      <c r="M440" s="42">
        <v>62355.26</v>
      </c>
      <c r="N440" s="42">
        <v>163144.74</v>
      </c>
      <c r="O440" s="38">
        <v>0.27651999999999999</v>
      </c>
      <c r="P440" s="42">
        <v>103314.08333199999</v>
      </c>
      <c r="Q440" s="42">
        <v>0</v>
      </c>
      <c r="R440" s="42">
        <v>103314.08333199999</v>
      </c>
      <c r="S440" s="42">
        <v>104873.656668</v>
      </c>
      <c r="T440" s="38">
        <v>0.53492835180487808</v>
      </c>
    </row>
    <row r="441" spans="1:20" ht="14.4" hidden="1" customHeight="1" outlineLevel="4" collapsed="1" x14ac:dyDescent="0.3">
      <c r="A441" s="25" t="s">
        <v>2</v>
      </c>
      <c r="B441" s="25" t="s">
        <v>2</v>
      </c>
      <c r="C441" s="40" t="s">
        <v>2</v>
      </c>
      <c r="D441" s="41" t="s">
        <v>2</v>
      </c>
      <c r="E441" s="41" t="s">
        <v>2</v>
      </c>
      <c r="F441" s="25" t="s">
        <v>2</v>
      </c>
      <c r="H441" s="42">
        <v>65250</v>
      </c>
      <c r="I441" s="42">
        <v>0</v>
      </c>
      <c r="J441" s="42">
        <v>65250</v>
      </c>
      <c r="K441" s="42">
        <v>14529.72</v>
      </c>
      <c r="L441" s="42">
        <v>0</v>
      </c>
      <c r="M441" s="42">
        <v>14529.72</v>
      </c>
      <c r="N441" s="42">
        <v>50720.28</v>
      </c>
      <c r="O441" s="38">
        <v>0.22267770114942528</v>
      </c>
      <c r="P441" s="42">
        <v>14529.72</v>
      </c>
      <c r="Q441" s="42">
        <v>0</v>
      </c>
      <c r="R441" s="42">
        <v>14529.72</v>
      </c>
      <c r="S441" s="42">
        <v>50720.28</v>
      </c>
      <c r="T441" s="38">
        <v>0.22267770114942528</v>
      </c>
    </row>
    <row r="442" spans="1:20" ht="14.4" hidden="1" customHeight="1" outlineLevel="4" collapsed="1" x14ac:dyDescent="0.3">
      <c r="A442" s="25" t="s">
        <v>2</v>
      </c>
      <c r="B442" s="25" t="s">
        <v>2</v>
      </c>
      <c r="C442" s="40" t="s">
        <v>2</v>
      </c>
      <c r="D442" s="41" t="s">
        <v>2</v>
      </c>
      <c r="E442" s="41" t="s">
        <v>2</v>
      </c>
      <c r="F442" s="25" t="s">
        <v>2</v>
      </c>
      <c r="H442" s="42">
        <v>51730</v>
      </c>
      <c r="I442" s="42">
        <v>0</v>
      </c>
      <c r="J442" s="42">
        <v>51730</v>
      </c>
      <c r="K442" s="42">
        <v>9718.6200000000008</v>
      </c>
      <c r="L442" s="42">
        <v>0</v>
      </c>
      <c r="M442" s="42">
        <v>9718.6200000000008</v>
      </c>
      <c r="N442" s="42">
        <v>42011.38</v>
      </c>
      <c r="O442" s="38">
        <v>0.18787202783684515</v>
      </c>
      <c r="P442" s="42">
        <v>9718.6200000000008</v>
      </c>
      <c r="Q442" s="42">
        <v>0</v>
      </c>
      <c r="R442" s="42">
        <v>9718.6200000000008</v>
      </c>
      <c r="S442" s="42">
        <v>42011.38</v>
      </c>
      <c r="T442" s="38">
        <v>0.18787202783684515</v>
      </c>
    </row>
    <row r="443" spans="1:20" ht="14.4" hidden="1" customHeight="1" outlineLevel="4" collapsed="1" x14ac:dyDescent="0.3">
      <c r="A443" s="25" t="s">
        <v>2</v>
      </c>
      <c r="B443" s="25" t="s">
        <v>2</v>
      </c>
      <c r="C443" s="40" t="s">
        <v>2</v>
      </c>
      <c r="D443" s="41" t="s">
        <v>2</v>
      </c>
      <c r="E443" s="41" t="s">
        <v>2</v>
      </c>
      <c r="F443" s="25" t="s">
        <v>2</v>
      </c>
      <c r="H443" s="42">
        <v>122740</v>
      </c>
      <c r="I443" s="42">
        <v>0</v>
      </c>
      <c r="J443" s="42">
        <v>122740</v>
      </c>
      <c r="K443" s="42">
        <v>0</v>
      </c>
      <c r="L443" s="42">
        <v>0</v>
      </c>
      <c r="M443" s="42">
        <v>0</v>
      </c>
      <c r="N443" s="42">
        <v>122740</v>
      </c>
      <c r="O443" s="38">
        <v>0</v>
      </c>
      <c r="P443" s="42">
        <v>0</v>
      </c>
      <c r="Q443" s="42">
        <v>0</v>
      </c>
      <c r="R443" s="42">
        <v>0</v>
      </c>
      <c r="S443" s="42">
        <v>122740</v>
      </c>
      <c r="T443" s="38">
        <v>0</v>
      </c>
    </row>
    <row r="444" spans="1:20" ht="14.4" hidden="1" customHeight="1" outlineLevel="4" collapsed="1" x14ac:dyDescent="0.3">
      <c r="A444" s="25" t="s">
        <v>2</v>
      </c>
      <c r="B444" s="25" t="s">
        <v>2</v>
      </c>
      <c r="C444" s="40" t="s">
        <v>2</v>
      </c>
      <c r="D444" s="41" t="s">
        <v>2</v>
      </c>
      <c r="E444" s="41" t="s">
        <v>2</v>
      </c>
      <c r="F444" s="25" t="s">
        <v>2</v>
      </c>
      <c r="H444" s="42">
        <v>20000</v>
      </c>
      <c r="I444" s="42">
        <v>0</v>
      </c>
      <c r="J444" s="42">
        <v>20000</v>
      </c>
      <c r="K444" s="42">
        <v>0</v>
      </c>
      <c r="L444" s="42">
        <v>0</v>
      </c>
      <c r="M444" s="42">
        <v>0</v>
      </c>
      <c r="N444" s="42">
        <v>20000</v>
      </c>
      <c r="O444" s="38">
        <v>0</v>
      </c>
      <c r="P444" s="42">
        <v>0</v>
      </c>
      <c r="Q444" s="42">
        <v>0</v>
      </c>
      <c r="R444" s="42">
        <v>0</v>
      </c>
      <c r="S444" s="42">
        <v>20000</v>
      </c>
      <c r="T444" s="38">
        <v>0</v>
      </c>
    </row>
    <row r="445" spans="1:20" ht="14.4" hidden="1" customHeight="1" outlineLevel="4" collapsed="1" x14ac:dyDescent="0.3">
      <c r="A445" s="25" t="s">
        <v>2</v>
      </c>
      <c r="B445" s="25" t="s">
        <v>2</v>
      </c>
      <c r="C445" s="40" t="s">
        <v>2</v>
      </c>
      <c r="D445" s="41" t="s">
        <v>2</v>
      </c>
      <c r="E445" s="41" t="s">
        <v>2</v>
      </c>
      <c r="F445" s="25" t="s">
        <v>2</v>
      </c>
      <c r="H445" s="42">
        <v>0</v>
      </c>
      <c r="I445" s="42">
        <v>0</v>
      </c>
      <c r="J445" s="42">
        <v>0</v>
      </c>
      <c r="K445" s="42">
        <v>750</v>
      </c>
      <c r="L445" s="42">
        <v>0</v>
      </c>
      <c r="M445" s="42">
        <v>750</v>
      </c>
      <c r="N445" s="43">
        <v>-750</v>
      </c>
      <c r="O445" s="45">
        <v>-1</v>
      </c>
      <c r="P445" s="42">
        <v>750</v>
      </c>
      <c r="Q445" s="42">
        <v>0</v>
      </c>
      <c r="R445" s="42">
        <v>750</v>
      </c>
      <c r="S445" s="43">
        <v>-750</v>
      </c>
      <c r="T445" s="45">
        <v>-1</v>
      </c>
    </row>
    <row r="446" spans="1:20" ht="14.4" hidden="1" customHeight="1" outlineLevel="4" collapsed="1" x14ac:dyDescent="0.3">
      <c r="A446" s="25" t="s">
        <v>2</v>
      </c>
      <c r="B446" s="25" t="s">
        <v>2</v>
      </c>
      <c r="C446" s="40" t="s">
        <v>2</v>
      </c>
      <c r="D446" s="41" t="s">
        <v>2</v>
      </c>
      <c r="E446" s="41" t="s">
        <v>2</v>
      </c>
      <c r="F446" s="25" t="s">
        <v>2</v>
      </c>
      <c r="H446" s="42">
        <v>27135</v>
      </c>
      <c r="I446" s="42">
        <v>0</v>
      </c>
      <c r="J446" s="42">
        <v>27135</v>
      </c>
      <c r="K446" s="42">
        <v>883.35</v>
      </c>
      <c r="L446" s="42">
        <v>0</v>
      </c>
      <c r="M446" s="42">
        <v>883.35</v>
      </c>
      <c r="N446" s="42">
        <v>26251.65</v>
      </c>
      <c r="O446" s="38">
        <v>3.2553897180762854E-2</v>
      </c>
      <c r="P446" s="42">
        <v>2409.206666</v>
      </c>
      <c r="Q446" s="42">
        <v>0</v>
      </c>
      <c r="R446" s="42">
        <v>2409.206666</v>
      </c>
      <c r="S446" s="42">
        <v>24725.793334000002</v>
      </c>
      <c r="T446" s="38">
        <v>8.8785946784595546E-2</v>
      </c>
    </row>
    <row r="447" spans="1:20" ht="14.4" hidden="1" customHeight="1" outlineLevel="4" collapsed="1" x14ac:dyDescent="0.3">
      <c r="A447" s="25" t="s">
        <v>2</v>
      </c>
      <c r="B447" s="25" t="s">
        <v>2</v>
      </c>
      <c r="C447" s="40" t="s">
        <v>2</v>
      </c>
      <c r="D447" s="41" t="s">
        <v>2</v>
      </c>
      <c r="E447" s="41" t="s">
        <v>2</v>
      </c>
      <c r="F447" s="25" t="s">
        <v>2</v>
      </c>
      <c r="H447" s="42">
        <v>410</v>
      </c>
      <c r="I447" s="42">
        <v>0</v>
      </c>
      <c r="J447" s="42">
        <v>410</v>
      </c>
      <c r="K447" s="42">
        <v>0</v>
      </c>
      <c r="L447" s="42">
        <v>0</v>
      </c>
      <c r="M447" s="42">
        <v>0</v>
      </c>
      <c r="N447" s="42">
        <v>410</v>
      </c>
      <c r="O447" s="38">
        <v>0</v>
      </c>
      <c r="P447" s="42">
        <v>0</v>
      </c>
      <c r="Q447" s="42">
        <v>0</v>
      </c>
      <c r="R447" s="42">
        <v>0</v>
      </c>
      <c r="S447" s="42">
        <v>410</v>
      </c>
      <c r="T447" s="38">
        <v>0</v>
      </c>
    </row>
    <row r="448" spans="1:20" ht="14.4" hidden="1" customHeight="1" outlineLevel="4" collapsed="1" x14ac:dyDescent="0.3">
      <c r="A448" s="25" t="s">
        <v>2</v>
      </c>
      <c r="B448" s="25" t="s">
        <v>2</v>
      </c>
      <c r="C448" s="40" t="s">
        <v>2</v>
      </c>
      <c r="D448" s="41" t="s">
        <v>2</v>
      </c>
      <c r="E448" s="41" t="s">
        <v>2</v>
      </c>
      <c r="F448" s="25" t="s">
        <v>2</v>
      </c>
      <c r="H448" s="42">
        <v>2591</v>
      </c>
      <c r="I448" s="42">
        <v>0</v>
      </c>
      <c r="J448" s="42">
        <v>2591</v>
      </c>
      <c r="K448" s="42">
        <v>0</v>
      </c>
      <c r="L448" s="42">
        <v>0</v>
      </c>
      <c r="M448" s="42">
        <v>0</v>
      </c>
      <c r="N448" s="42">
        <v>2591</v>
      </c>
      <c r="O448" s="38">
        <v>0</v>
      </c>
      <c r="P448" s="42">
        <v>0</v>
      </c>
      <c r="Q448" s="42">
        <v>0</v>
      </c>
      <c r="R448" s="42">
        <v>0</v>
      </c>
      <c r="S448" s="42">
        <v>2591</v>
      </c>
      <c r="T448" s="38">
        <v>0</v>
      </c>
    </row>
    <row r="449" spans="1:20" ht="14.4" hidden="1" customHeight="1" outlineLevel="4" collapsed="1" x14ac:dyDescent="0.3">
      <c r="A449" s="25" t="s">
        <v>2</v>
      </c>
      <c r="B449" s="25" t="s">
        <v>2</v>
      </c>
      <c r="C449" s="40" t="s">
        <v>2</v>
      </c>
      <c r="D449" s="41" t="s">
        <v>2</v>
      </c>
      <c r="E449" s="41" t="s">
        <v>2</v>
      </c>
      <c r="F449" s="25" t="s">
        <v>2</v>
      </c>
      <c r="H449" s="42">
        <v>1028</v>
      </c>
      <c r="I449" s="42">
        <v>0</v>
      </c>
      <c r="J449" s="42">
        <v>1028</v>
      </c>
      <c r="K449" s="42">
        <v>0</v>
      </c>
      <c r="L449" s="42">
        <v>0</v>
      </c>
      <c r="M449" s="42">
        <v>0</v>
      </c>
      <c r="N449" s="42">
        <v>1028</v>
      </c>
      <c r="O449" s="38">
        <v>0</v>
      </c>
      <c r="P449" s="42">
        <v>0</v>
      </c>
      <c r="Q449" s="42">
        <v>0</v>
      </c>
      <c r="R449" s="42">
        <v>0</v>
      </c>
      <c r="S449" s="42">
        <v>1028</v>
      </c>
      <c r="T449" s="38">
        <v>0</v>
      </c>
    </row>
    <row r="450" spans="1:20" ht="14.4" hidden="1" customHeight="1" outlineLevel="4" collapsed="1" x14ac:dyDescent="0.3">
      <c r="A450" s="25" t="s">
        <v>2</v>
      </c>
      <c r="B450" s="25" t="s">
        <v>2</v>
      </c>
      <c r="C450" s="40" t="s">
        <v>2</v>
      </c>
      <c r="D450" s="41" t="s">
        <v>2</v>
      </c>
      <c r="E450" s="41" t="s">
        <v>2</v>
      </c>
      <c r="F450" s="25" t="s">
        <v>2</v>
      </c>
      <c r="H450" s="42">
        <v>3800</v>
      </c>
      <c r="I450" s="42">
        <v>0</v>
      </c>
      <c r="J450" s="42">
        <v>3800</v>
      </c>
      <c r="K450" s="42">
        <v>392.64</v>
      </c>
      <c r="L450" s="42">
        <v>0</v>
      </c>
      <c r="M450" s="42">
        <v>392.64</v>
      </c>
      <c r="N450" s="42">
        <v>3407.36</v>
      </c>
      <c r="O450" s="38">
        <v>0.10332631578947368</v>
      </c>
      <c r="P450" s="42">
        <v>392.64</v>
      </c>
      <c r="Q450" s="42">
        <v>0</v>
      </c>
      <c r="R450" s="42">
        <v>392.64</v>
      </c>
      <c r="S450" s="42">
        <v>3407.36</v>
      </c>
      <c r="T450" s="38">
        <v>0.10332631578947368</v>
      </c>
    </row>
    <row r="451" spans="1:20" ht="14.4" hidden="1" customHeight="1" outlineLevel="4" collapsed="1" x14ac:dyDescent="0.3">
      <c r="A451" s="25" t="s">
        <v>2</v>
      </c>
      <c r="B451" s="25" t="s">
        <v>2</v>
      </c>
      <c r="C451" s="40" t="s">
        <v>2</v>
      </c>
      <c r="D451" s="41" t="s">
        <v>2</v>
      </c>
      <c r="E451" s="41" t="s">
        <v>2</v>
      </c>
      <c r="F451" s="25" t="s">
        <v>2</v>
      </c>
      <c r="H451" s="42">
        <v>3630</v>
      </c>
      <c r="I451" s="42">
        <v>0</v>
      </c>
      <c r="J451" s="42">
        <v>3630</v>
      </c>
      <c r="K451" s="42">
        <v>0</v>
      </c>
      <c r="L451" s="42">
        <v>0</v>
      </c>
      <c r="M451" s="42">
        <v>0</v>
      </c>
      <c r="N451" s="42">
        <v>3630</v>
      </c>
      <c r="O451" s="38">
        <v>0</v>
      </c>
      <c r="P451" s="42">
        <v>0</v>
      </c>
      <c r="Q451" s="42">
        <v>0</v>
      </c>
      <c r="R451" s="42">
        <v>0</v>
      </c>
      <c r="S451" s="42">
        <v>3630</v>
      </c>
      <c r="T451" s="38">
        <v>0</v>
      </c>
    </row>
    <row r="452" spans="1:20" ht="14.4" hidden="1" customHeight="1" outlineLevel="4" collapsed="1" x14ac:dyDescent="0.3">
      <c r="A452" s="25" t="s">
        <v>2</v>
      </c>
      <c r="B452" s="25" t="s">
        <v>2</v>
      </c>
      <c r="C452" s="40" t="s">
        <v>2</v>
      </c>
      <c r="D452" s="41" t="s">
        <v>2</v>
      </c>
      <c r="E452" s="41" t="s">
        <v>2</v>
      </c>
      <c r="F452" s="25" t="s">
        <v>2</v>
      </c>
      <c r="H452" s="42">
        <v>3130</v>
      </c>
      <c r="I452" s="42">
        <v>0</v>
      </c>
      <c r="J452" s="42">
        <v>3130</v>
      </c>
      <c r="K452" s="42">
        <v>0</v>
      </c>
      <c r="L452" s="42">
        <v>0</v>
      </c>
      <c r="M452" s="42">
        <v>0</v>
      </c>
      <c r="N452" s="42">
        <v>3130</v>
      </c>
      <c r="O452" s="38">
        <v>0</v>
      </c>
      <c r="P452" s="42">
        <v>0</v>
      </c>
      <c r="Q452" s="42">
        <v>0</v>
      </c>
      <c r="R452" s="42">
        <v>0</v>
      </c>
      <c r="S452" s="42">
        <v>3130</v>
      </c>
      <c r="T452" s="38">
        <v>0</v>
      </c>
    </row>
    <row r="453" spans="1:20" ht="14.4" hidden="1" customHeight="1" outlineLevel="4" collapsed="1" x14ac:dyDescent="0.3">
      <c r="A453" s="25" t="s">
        <v>2</v>
      </c>
      <c r="B453" s="25" t="s">
        <v>2</v>
      </c>
      <c r="C453" s="40" t="s">
        <v>2</v>
      </c>
      <c r="D453" s="41" t="s">
        <v>2</v>
      </c>
      <c r="E453" s="41" t="s">
        <v>2</v>
      </c>
      <c r="F453" s="25" t="s">
        <v>2</v>
      </c>
      <c r="H453" s="42">
        <v>0</v>
      </c>
      <c r="I453" s="42">
        <v>0</v>
      </c>
      <c r="J453" s="42">
        <v>0</v>
      </c>
      <c r="K453" s="42">
        <v>254.38</v>
      </c>
      <c r="L453" s="42">
        <v>0</v>
      </c>
      <c r="M453" s="42">
        <v>254.38</v>
      </c>
      <c r="N453" s="43">
        <v>-254.38</v>
      </c>
      <c r="O453" s="45">
        <v>-1</v>
      </c>
      <c r="P453" s="42">
        <v>254.38</v>
      </c>
      <c r="Q453" s="42">
        <v>0</v>
      </c>
      <c r="R453" s="42">
        <v>254.38</v>
      </c>
      <c r="S453" s="43">
        <v>-254.38</v>
      </c>
      <c r="T453" s="45">
        <v>-1</v>
      </c>
    </row>
    <row r="454" spans="1:20" ht="14.4" hidden="1" customHeight="1" outlineLevel="4" collapsed="1" x14ac:dyDescent="0.3">
      <c r="A454" s="25" t="s">
        <v>2</v>
      </c>
      <c r="B454" s="25" t="s">
        <v>2</v>
      </c>
      <c r="C454" s="40" t="s">
        <v>2</v>
      </c>
      <c r="D454" s="41" t="s">
        <v>2</v>
      </c>
      <c r="E454" s="41" t="s">
        <v>2</v>
      </c>
      <c r="F454" s="25" t="s">
        <v>2</v>
      </c>
      <c r="H454" s="42">
        <v>2485</v>
      </c>
      <c r="I454" s="42">
        <v>0</v>
      </c>
      <c r="J454" s="42">
        <v>2485</v>
      </c>
      <c r="K454" s="42">
        <v>0</v>
      </c>
      <c r="L454" s="42">
        <v>0</v>
      </c>
      <c r="M454" s="42">
        <v>0</v>
      </c>
      <c r="N454" s="42">
        <v>2485</v>
      </c>
      <c r="O454" s="38">
        <v>0</v>
      </c>
      <c r="P454" s="42">
        <v>438.35</v>
      </c>
      <c r="Q454" s="42">
        <v>0</v>
      </c>
      <c r="R454" s="42">
        <v>438.35</v>
      </c>
      <c r="S454" s="42">
        <v>2046.65</v>
      </c>
      <c r="T454" s="38">
        <v>0.17639839034205232</v>
      </c>
    </row>
    <row r="455" spans="1:20" ht="14.4" hidden="1" customHeight="1" outlineLevel="4" collapsed="1" x14ac:dyDescent="0.3">
      <c r="A455" s="25" t="s">
        <v>2</v>
      </c>
      <c r="B455" s="25" t="s">
        <v>2</v>
      </c>
      <c r="C455" s="40" t="s">
        <v>2</v>
      </c>
      <c r="D455" s="41" t="s">
        <v>2</v>
      </c>
      <c r="E455" s="41" t="s">
        <v>2</v>
      </c>
      <c r="F455" s="25" t="s">
        <v>2</v>
      </c>
      <c r="H455" s="42">
        <v>2210</v>
      </c>
      <c r="I455" s="42">
        <v>0</v>
      </c>
      <c r="J455" s="42">
        <v>2210</v>
      </c>
      <c r="K455" s="42">
        <v>0</v>
      </c>
      <c r="L455" s="42">
        <v>0</v>
      </c>
      <c r="M455" s="42">
        <v>0</v>
      </c>
      <c r="N455" s="42">
        <v>2210</v>
      </c>
      <c r="O455" s="38">
        <v>0</v>
      </c>
      <c r="P455" s="42">
        <v>0</v>
      </c>
      <c r="Q455" s="42">
        <v>0</v>
      </c>
      <c r="R455" s="42">
        <v>0</v>
      </c>
      <c r="S455" s="42">
        <v>2210</v>
      </c>
      <c r="T455" s="38">
        <v>0</v>
      </c>
    </row>
    <row r="456" spans="1:20" ht="14.4" hidden="1" customHeight="1" outlineLevel="4" collapsed="1" x14ac:dyDescent="0.3">
      <c r="A456" s="25" t="s">
        <v>2</v>
      </c>
      <c r="B456" s="25" t="s">
        <v>2</v>
      </c>
      <c r="C456" s="40" t="s">
        <v>2</v>
      </c>
      <c r="D456" s="41" t="s">
        <v>2</v>
      </c>
      <c r="E456" s="41" t="s">
        <v>2</v>
      </c>
      <c r="F456" s="25" t="s">
        <v>2</v>
      </c>
      <c r="H456" s="42">
        <v>2541</v>
      </c>
      <c r="I456" s="42">
        <v>0</v>
      </c>
      <c r="J456" s="42">
        <v>2541</v>
      </c>
      <c r="K456" s="42">
        <v>0</v>
      </c>
      <c r="L456" s="42">
        <v>0</v>
      </c>
      <c r="M456" s="42">
        <v>0</v>
      </c>
      <c r="N456" s="42">
        <v>2541</v>
      </c>
      <c r="O456" s="38">
        <v>0</v>
      </c>
      <c r="P456" s="42">
        <v>0</v>
      </c>
      <c r="Q456" s="42">
        <v>0</v>
      </c>
      <c r="R456" s="42">
        <v>0</v>
      </c>
      <c r="S456" s="42">
        <v>2541</v>
      </c>
      <c r="T456" s="38">
        <v>0</v>
      </c>
    </row>
    <row r="457" spans="1:20" ht="14.4" hidden="1" customHeight="1" outlineLevel="4" collapsed="1" x14ac:dyDescent="0.3">
      <c r="A457" s="25" t="s">
        <v>2</v>
      </c>
      <c r="B457" s="25" t="s">
        <v>2</v>
      </c>
      <c r="C457" s="40" t="s">
        <v>2</v>
      </c>
      <c r="D457" s="41" t="s">
        <v>2</v>
      </c>
      <c r="E457" s="41" t="s">
        <v>2</v>
      </c>
      <c r="F457" s="25" t="s">
        <v>2</v>
      </c>
      <c r="H457" s="42">
        <v>3130</v>
      </c>
      <c r="I457" s="42">
        <v>0</v>
      </c>
      <c r="J457" s="42">
        <v>3130</v>
      </c>
      <c r="K457" s="42">
        <v>0</v>
      </c>
      <c r="L457" s="42">
        <v>0</v>
      </c>
      <c r="M457" s="42">
        <v>0</v>
      </c>
      <c r="N457" s="42">
        <v>3130</v>
      </c>
      <c r="O457" s="38">
        <v>0</v>
      </c>
      <c r="P457" s="42">
        <v>0</v>
      </c>
      <c r="Q457" s="42">
        <v>0</v>
      </c>
      <c r="R457" s="42">
        <v>0</v>
      </c>
      <c r="S457" s="42">
        <v>3130</v>
      </c>
      <c r="T457" s="38">
        <v>0</v>
      </c>
    </row>
    <row r="458" spans="1:20" ht="14.4" hidden="1" customHeight="1" outlineLevel="4" collapsed="1" x14ac:dyDescent="0.3">
      <c r="A458" s="25" t="s">
        <v>2</v>
      </c>
      <c r="B458" s="25" t="s">
        <v>2</v>
      </c>
      <c r="C458" s="40" t="s">
        <v>2</v>
      </c>
      <c r="D458" s="41" t="s">
        <v>2</v>
      </c>
      <c r="E458" s="41" t="s">
        <v>2</v>
      </c>
      <c r="F458" s="25" t="s">
        <v>2</v>
      </c>
      <c r="H458" s="42">
        <v>0</v>
      </c>
      <c r="I458" s="42">
        <v>0</v>
      </c>
      <c r="J458" s="42">
        <v>0</v>
      </c>
      <c r="K458" s="42">
        <v>945</v>
      </c>
      <c r="L458" s="42">
        <v>0</v>
      </c>
      <c r="M458" s="42">
        <v>945</v>
      </c>
      <c r="N458" s="43">
        <v>-945</v>
      </c>
      <c r="O458" s="45">
        <v>-1</v>
      </c>
      <c r="P458" s="42">
        <v>945</v>
      </c>
      <c r="Q458" s="42">
        <v>0</v>
      </c>
      <c r="R458" s="42">
        <v>945</v>
      </c>
      <c r="S458" s="43">
        <v>-945</v>
      </c>
      <c r="T458" s="45">
        <v>-1</v>
      </c>
    </row>
    <row r="459" spans="1:20" ht="14.4" hidden="1" customHeight="1" outlineLevel="4" collapsed="1" x14ac:dyDescent="0.3">
      <c r="A459" s="25" t="s">
        <v>2</v>
      </c>
      <c r="B459" s="25" t="s">
        <v>2</v>
      </c>
      <c r="C459" s="40" t="s">
        <v>2</v>
      </c>
      <c r="D459" s="41" t="s">
        <v>2</v>
      </c>
      <c r="E459" s="41" t="s">
        <v>2</v>
      </c>
      <c r="F459" s="25" t="s">
        <v>2</v>
      </c>
      <c r="H459" s="42">
        <v>0</v>
      </c>
      <c r="I459" s="42">
        <v>0</v>
      </c>
      <c r="J459" s="42">
        <v>0</v>
      </c>
      <c r="K459" s="42">
        <v>24448.31</v>
      </c>
      <c r="L459" s="42">
        <v>0</v>
      </c>
      <c r="M459" s="42">
        <v>24448.31</v>
      </c>
      <c r="N459" s="43">
        <v>-24448.31</v>
      </c>
      <c r="O459" s="45">
        <v>-1</v>
      </c>
      <c r="P459" s="42">
        <v>24448.31</v>
      </c>
      <c r="Q459" s="42">
        <v>0</v>
      </c>
      <c r="R459" s="42">
        <v>24448.31</v>
      </c>
      <c r="S459" s="43">
        <v>-24448.31</v>
      </c>
      <c r="T459" s="45">
        <v>-1</v>
      </c>
    </row>
    <row r="460" spans="1:20" ht="14.4" hidden="1" customHeight="1" outlineLevel="4" collapsed="1" x14ac:dyDescent="0.3">
      <c r="A460" s="25" t="s">
        <v>2</v>
      </c>
      <c r="B460" s="25" t="s">
        <v>2</v>
      </c>
      <c r="C460" s="40" t="s">
        <v>2</v>
      </c>
      <c r="D460" s="41" t="s">
        <v>2</v>
      </c>
      <c r="E460" s="41" t="s">
        <v>2</v>
      </c>
      <c r="F460" s="25" t="s">
        <v>2</v>
      </c>
      <c r="H460" s="42">
        <v>5250</v>
      </c>
      <c r="I460" s="42">
        <v>0</v>
      </c>
      <c r="J460" s="42">
        <v>5250</v>
      </c>
      <c r="K460" s="42">
        <v>517.85</v>
      </c>
      <c r="L460" s="42">
        <v>0</v>
      </c>
      <c r="M460" s="42">
        <v>517.85</v>
      </c>
      <c r="N460" s="42">
        <v>4732.1499999999996</v>
      </c>
      <c r="O460" s="38">
        <v>9.8638095238095233E-2</v>
      </c>
      <c r="P460" s="42">
        <v>517.85</v>
      </c>
      <c r="Q460" s="42">
        <v>0</v>
      </c>
      <c r="R460" s="42">
        <v>517.85</v>
      </c>
      <c r="S460" s="42">
        <v>4732.1499999999996</v>
      </c>
      <c r="T460" s="38">
        <v>9.8638095238095233E-2</v>
      </c>
    </row>
    <row r="461" spans="1:20" ht="14.4" hidden="1" customHeight="1" outlineLevel="4" collapsed="1" x14ac:dyDescent="0.3">
      <c r="A461" s="25" t="s">
        <v>2</v>
      </c>
      <c r="B461" s="25" t="s">
        <v>2</v>
      </c>
      <c r="C461" s="40" t="s">
        <v>2</v>
      </c>
      <c r="D461" s="41" t="s">
        <v>2</v>
      </c>
      <c r="E461" s="41" t="s">
        <v>2</v>
      </c>
      <c r="F461" s="25" t="s">
        <v>2</v>
      </c>
      <c r="H461" s="42">
        <v>400</v>
      </c>
      <c r="I461" s="42">
        <v>0</v>
      </c>
      <c r="J461" s="42">
        <v>400</v>
      </c>
      <c r="K461" s="42">
        <v>0</v>
      </c>
      <c r="L461" s="42">
        <v>0</v>
      </c>
      <c r="M461" s="42">
        <v>0</v>
      </c>
      <c r="N461" s="42">
        <v>400</v>
      </c>
      <c r="O461" s="38">
        <v>0</v>
      </c>
      <c r="P461" s="42">
        <v>0</v>
      </c>
      <c r="Q461" s="42">
        <v>0</v>
      </c>
      <c r="R461" s="42">
        <v>0</v>
      </c>
      <c r="S461" s="42">
        <v>400</v>
      </c>
      <c r="T461" s="38">
        <v>0</v>
      </c>
    </row>
    <row r="462" spans="1:20" ht="14.4" hidden="1" customHeight="1" outlineLevel="4" collapsed="1" x14ac:dyDescent="0.3">
      <c r="A462" s="25" t="s">
        <v>2</v>
      </c>
      <c r="B462" s="25" t="s">
        <v>2</v>
      </c>
      <c r="C462" s="40" t="s">
        <v>2</v>
      </c>
      <c r="D462" s="41" t="s">
        <v>2</v>
      </c>
      <c r="E462" s="41" t="s">
        <v>2</v>
      </c>
      <c r="F462" s="25" t="s">
        <v>2</v>
      </c>
      <c r="H462" s="42">
        <v>6300</v>
      </c>
      <c r="I462" s="42">
        <v>0</v>
      </c>
      <c r="J462" s="42">
        <v>6300</v>
      </c>
      <c r="K462" s="42">
        <v>0</v>
      </c>
      <c r="L462" s="42">
        <v>0</v>
      </c>
      <c r="M462" s="42">
        <v>0</v>
      </c>
      <c r="N462" s="42">
        <v>6300</v>
      </c>
      <c r="O462" s="38">
        <v>0</v>
      </c>
      <c r="P462" s="42">
        <v>0</v>
      </c>
      <c r="Q462" s="42">
        <v>0</v>
      </c>
      <c r="R462" s="42">
        <v>0</v>
      </c>
      <c r="S462" s="42">
        <v>6300</v>
      </c>
      <c r="T462" s="38">
        <v>0</v>
      </c>
    </row>
    <row r="463" spans="1:20" ht="14.4" hidden="1" customHeight="1" outlineLevel="4" collapsed="1" x14ac:dyDescent="0.3">
      <c r="A463" s="25" t="s">
        <v>2</v>
      </c>
      <c r="B463" s="25" t="s">
        <v>2</v>
      </c>
      <c r="C463" s="40" t="s">
        <v>2</v>
      </c>
      <c r="D463" s="41" t="s">
        <v>2</v>
      </c>
      <c r="E463" s="41" t="s">
        <v>2</v>
      </c>
      <c r="F463" s="25" t="s">
        <v>2</v>
      </c>
      <c r="H463" s="42">
        <v>8000</v>
      </c>
      <c r="I463" s="42">
        <v>0</v>
      </c>
      <c r="J463" s="42">
        <v>8000</v>
      </c>
      <c r="K463" s="42">
        <v>1296.44</v>
      </c>
      <c r="L463" s="42">
        <v>0</v>
      </c>
      <c r="M463" s="42">
        <v>1296.44</v>
      </c>
      <c r="N463" s="42">
        <v>6703.56</v>
      </c>
      <c r="O463" s="38">
        <v>0.162055</v>
      </c>
      <c r="P463" s="42">
        <v>1335.7</v>
      </c>
      <c r="Q463" s="42">
        <v>0</v>
      </c>
      <c r="R463" s="42">
        <v>1335.7</v>
      </c>
      <c r="S463" s="42">
        <v>6664.3</v>
      </c>
      <c r="T463" s="38">
        <v>0.16696250000000001</v>
      </c>
    </row>
    <row r="464" spans="1:20" ht="14.4" hidden="1" customHeight="1" outlineLevel="4" collapsed="1" x14ac:dyDescent="0.3">
      <c r="A464" s="25" t="s">
        <v>2</v>
      </c>
      <c r="B464" s="25" t="s">
        <v>2</v>
      </c>
      <c r="C464" s="40" t="s">
        <v>2</v>
      </c>
      <c r="D464" s="41" t="s">
        <v>2</v>
      </c>
      <c r="E464" s="41" t="s">
        <v>2</v>
      </c>
      <c r="F464" s="25" t="s">
        <v>2</v>
      </c>
      <c r="H464" s="42">
        <v>5440</v>
      </c>
      <c r="I464" s="42">
        <v>0</v>
      </c>
      <c r="J464" s="42">
        <v>5440</v>
      </c>
      <c r="K464" s="42">
        <v>526</v>
      </c>
      <c r="L464" s="42">
        <v>0</v>
      </c>
      <c r="M464" s="42">
        <v>526</v>
      </c>
      <c r="N464" s="42">
        <v>4914</v>
      </c>
      <c r="O464" s="38">
        <v>9.6691176470588239E-2</v>
      </c>
      <c r="P464" s="42">
        <v>526</v>
      </c>
      <c r="Q464" s="42">
        <v>0</v>
      </c>
      <c r="R464" s="42">
        <v>526</v>
      </c>
      <c r="S464" s="42">
        <v>4914</v>
      </c>
      <c r="T464" s="38">
        <v>9.6691176470588239E-2</v>
      </c>
    </row>
    <row r="465" spans="1:20" ht="14.4" hidden="1" customHeight="1" outlineLevel="4" collapsed="1" x14ac:dyDescent="0.3">
      <c r="A465" s="25" t="s">
        <v>2</v>
      </c>
      <c r="B465" s="25" t="s">
        <v>2</v>
      </c>
      <c r="C465" s="40" t="s">
        <v>2</v>
      </c>
      <c r="D465" s="41" t="s">
        <v>2</v>
      </c>
      <c r="E465" s="41" t="s">
        <v>2</v>
      </c>
      <c r="F465" s="25" t="s">
        <v>2</v>
      </c>
      <c r="H465" s="42">
        <v>7460</v>
      </c>
      <c r="I465" s="42">
        <v>0</v>
      </c>
      <c r="J465" s="42">
        <v>7460</v>
      </c>
      <c r="K465" s="42">
        <v>393.32</v>
      </c>
      <c r="L465" s="42">
        <v>0</v>
      </c>
      <c r="M465" s="42">
        <v>393.32</v>
      </c>
      <c r="N465" s="42">
        <v>7066.68</v>
      </c>
      <c r="O465" s="38">
        <v>5.2723860589812335E-2</v>
      </c>
      <c r="P465" s="42">
        <v>393.32</v>
      </c>
      <c r="Q465" s="42">
        <v>0</v>
      </c>
      <c r="R465" s="42">
        <v>393.32</v>
      </c>
      <c r="S465" s="42">
        <v>7066.68</v>
      </c>
      <c r="T465" s="38">
        <v>5.2723860589812335E-2</v>
      </c>
    </row>
    <row r="466" spans="1:20" ht="14.4" hidden="1" customHeight="1" outlineLevel="4" collapsed="1" x14ac:dyDescent="0.3">
      <c r="A466" s="25" t="s">
        <v>2</v>
      </c>
      <c r="B466" s="25" t="s">
        <v>2</v>
      </c>
      <c r="C466" s="40" t="s">
        <v>2</v>
      </c>
      <c r="D466" s="41" t="s">
        <v>2</v>
      </c>
      <c r="E466" s="41" t="s">
        <v>2</v>
      </c>
      <c r="F466" s="25" t="s">
        <v>2</v>
      </c>
      <c r="H466" s="42">
        <v>11700</v>
      </c>
      <c r="I466" s="42">
        <v>0</v>
      </c>
      <c r="J466" s="42">
        <v>11700</v>
      </c>
      <c r="K466" s="42">
        <v>0</v>
      </c>
      <c r="L466" s="42">
        <v>0</v>
      </c>
      <c r="M466" s="42">
        <v>0</v>
      </c>
      <c r="N466" s="42">
        <v>11700</v>
      </c>
      <c r="O466" s="38">
        <v>0</v>
      </c>
      <c r="P466" s="42">
        <v>0</v>
      </c>
      <c r="Q466" s="42">
        <v>0</v>
      </c>
      <c r="R466" s="42">
        <v>0</v>
      </c>
      <c r="S466" s="42">
        <v>11700</v>
      </c>
      <c r="T466" s="38">
        <v>0</v>
      </c>
    </row>
    <row r="467" spans="1:20" ht="14.4" hidden="1" customHeight="1" outlineLevel="4" collapsed="1" x14ac:dyDescent="0.3">
      <c r="A467" s="25" t="s">
        <v>2</v>
      </c>
      <c r="B467" s="25" t="s">
        <v>2</v>
      </c>
      <c r="C467" s="40" t="s">
        <v>2</v>
      </c>
      <c r="D467" s="41" t="s">
        <v>2</v>
      </c>
      <c r="E467" s="41" t="s">
        <v>2</v>
      </c>
      <c r="F467" s="25" t="s">
        <v>2</v>
      </c>
      <c r="H467" s="42">
        <v>5600</v>
      </c>
      <c r="I467" s="42">
        <v>0</v>
      </c>
      <c r="J467" s="42">
        <v>5600</v>
      </c>
      <c r="K467" s="42">
        <v>0</v>
      </c>
      <c r="L467" s="42">
        <v>0</v>
      </c>
      <c r="M467" s="42">
        <v>0</v>
      </c>
      <c r="N467" s="42">
        <v>5600</v>
      </c>
      <c r="O467" s="38">
        <v>0</v>
      </c>
      <c r="P467" s="42">
        <v>0</v>
      </c>
      <c r="Q467" s="42">
        <v>0</v>
      </c>
      <c r="R467" s="42">
        <v>0</v>
      </c>
      <c r="S467" s="42">
        <v>5600</v>
      </c>
      <c r="T467" s="38">
        <v>0</v>
      </c>
    </row>
    <row r="468" spans="1:20" ht="14.4" hidden="1" customHeight="1" outlineLevel="4" collapsed="1" x14ac:dyDescent="0.3">
      <c r="A468" s="25" t="s">
        <v>2</v>
      </c>
      <c r="B468" s="25" t="s">
        <v>2</v>
      </c>
      <c r="C468" s="40" t="s">
        <v>2</v>
      </c>
      <c r="D468" s="41" t="s">
        <v>2</v>
      </c>
      <c r="E468" s="41" t="s">
        <v>2</v>
      </c>
      <c r="F468" s="25" t="s">
        <v>2</v>
      </c>
      <c r="H468" s="42">
        <v>7100</v>
      </c>
      <c r="I468" s="42">
        <v>0</v>
      </c>
      <c r="J468" s="42">
        <v>7100</v>
      </c>
      <c r="K468" s="42">
        <v>594.92999999999995</v>
      </c>
      <c r="L468" s="42">
        <v>0</v>
      </c>
      <c r="M468" s="42">
        <v>594.92999999999995</v>
      </c>
      <c r="N468" s="42">
        <v>6505.07</v>
      </c>
      <c r="O468" s="38">
        <v>8.379295774647888E-2</v>
      </c>
      <c r="P468" s="42">
        <v>594.92999999999995</v>
      </c>
      <c r="Q468" s="42">
        <v>0</v>
      </c>
      <c r="R468" s="42">
        <v>594.92999999999995</v>
      </c>
      <c r="S468" s="42">
        <v>6505.07</v>
      </c>
      <c r="T468" s="38">
        <v>8.379295774647888E-2</v>
      </c>
    </row>
    <row r="469" spans="1:20" ht="14.4" hidden="1" customHeight="1" outlineLevel="4" collapsed="1" x14ac:dyDescent="0.3">
      <c r="A469" s="25" t="s">
        <v>2</v>
      </c>
      <c r="B469" s="25" t="s">
        <v>2</v>
      </c>
      <c r="C469" s="40" t="s">
        <v>2</v>
      </c>
      <c r="D469" s="41" t="s">
        <v>2</v>
      </c>
      <c r="E469" s="41" t="s">
        <v>2</v>
      </c>
      <c r="F469" s="25" t="s">
        <v>2</v>
      </c>
      <c r="H469" s="42">
        <v>400</v>
      </c>
      <c r="I469" s="42">
        <v>0</v>
      </c>
      <c r="J469" s="42">
        <v>400</v>
      </c>
      <c r="K469" s="42">
        <v>0</v>
      </c>
      <c r="L469" s="42">
        <v>0</v>
      </c>
      <c r="M469" s="42">
        <v>0</v>
      </c>
      <c r="N469" s="42">
        <v>400</v>
      </c>
      <c r="O469" s="38">
        <v>0</v>
      </c>
      <c r="P469" s="42">
        <v>0</v>
      </c>
      <c r="Q469" s="42">
        <v>0</v>
      </c>
      <c r="R469" s="42">
        <v>0</v>
      </c>
      <c r="S469" s="42">
        <v>400</v>
      </c>
      <c r="T469" s="38">
        <v>0</v>
      </c>
    </row>
    <row r="470" spans="1:20" ht="14.4" hidden="1" customHeight="1" outlineLevel="4" collapsed="1" x14ac:dyDescent="0.3">
      <c r="A470" s="25" t="s">
        <v>2</v>
      </c>
      <c r="B470" s="25" t="s">
        <v>2</v>
      </c>
      <c r="C470" s="40" t="s">
        <v>2</v>
      </c>
      <c r="D470" s="41" t="s">
        <v>2</v>
      </c>
      <c r="E470" s="41" t="s">
        <v>2</v>
      </c>
      <c r="F470" s="25" t="s">
        <v>2</v>
      </c>
      <c r="H470" s="42">
        <v>17550</v>
      </c>
      <c r="I470" s="42">
        <v>0</v>
      </c>
      <c r="J470" s="42">
        <v>17550</v>
      </c>
      <c r="K470" s="42">
        <v>0</v>
      </c>
      <c r="L470" s="42">
        <v>0</v>
      </c>
      <c r="M470" s="42">
        <v>0</v>
      </c>
      <c r="N470" s="42">
        <v>17550</v>
      </c>
      <c r="O470" s="38">
        <v>0</v>
      </c>
      <c r="P470" s="42">
        <v>0</v>
      </c>
      <c r="Q470" s="42">
        <v>0</v>
      </c>
      <c r="R470" s="42">
        <v>0</v>
      </c>
      <c r="S470" s="42">
        <v>17550</v>
      </c>
      <c r="T470" s="38">
        <v>0</v>
      </c>
    </row>
    <row r="471" spans="1:20" ht="14.4" hidden="1" customHeight="1" outlineLevel="4" collapsed="1" x14ac:dyDescent="0.3">
      <c r="A471" s="25" t="s">
        <v>2</v>
      </c>
      <c r="B471" s="25" t="s">
        <v>2</v>
      </c>
      <c r="C471" s="40" t="s">
        <v>2</v>
      </c>
      <c r="D471" s="41" t="s">
        <v>2</v>
      </c>
      <c r="E471" s="41" t="s">
        <v>2</v>
      </c>
      <c r="F471" s="25" t="s">
        <v>2</v>
      </c>
      <c r="H471" s="42">
        <v>0</v>
      </c>
      <c r="I471" s="42">
        <v>0</v>
      </c>
      <c r="J471" s="42">
        <v>0</v>
      </c>
      <c r="K471" s="43">
        <v>-3446.24</v>
      </c>
      <c r="L471" s="42">
        <v>0</v>
      </c>
      <c r="M471" s="43">
        <v>-3446.24</v>
      </c>
      <c r="N471" s="42">
        <v>3446.24</v>
      </c>
      <c r="O471" s="45">
        <v>-1</v>
      </c>
      <c r="P471" s="43">
        <v>-881.24000100000001</v>
      </c>
      <c r="Q471" s="42">
        <v>0</v>
      </c>
      <c r="R471" s="43">
        <v>-881.24000100000001</v>
      </c>
      <c r="S471" s="42">
        <v>881.24000100000001</v>
      </c>
      <c r="T471" s="45">
        <v>-1</v>
      </c>
    </row>
    <row r="472" spans="1:20" ht="14.4" hidden="1" customHeight="1" outlineLevel="4" collapsed="1" x14ac:dyDescent="0.3">
      <c r="A472" s="25" t="s">
        <v>2</v>
      </c>
      <c r="B472" s="25" t="s">
        <v>2</v>
      </c>
      <c r="C472" s="40" t="s">
        <v>2</v>
      </c>
      <c r="D472" s="41" t="s">
        <v>2</v>
      </c>
      <c r="E472" s="41" t="s">
        <v>2</v>
      </c>
      <c r="F472" s="25" t="s">
        <v>2</v>
      </c>
      <c r="H472" s="42">
        <v>10110</v>
      </c>
      <c r="I472" s="42">
        <v>0</v>
      </c>
      <c r="J472" s="42">
        <v>10110</v>
      </c>
      <c r="K472" s="42">
        <v>2027.16</v>
      </c>
      <c r="L472" s="42">
        <v>0</v>
      </c>
      <c r="M472" s="42">
        <v>2027.16</v>
      </c>
      <c r="N472" s="42">
        <v>8082.84</v>
      </c>
      <c r="O472" s="38">
        <v>0.20051038575667657</v>
      </c>
      <c r="P472" s="42">
        <v>3274.786666</v>
      </c>
      <c r="Q472" s="42">
        <v>0</v>
      </c>
      <c r="R472" s="42">
        <v>3274.786666</v>
      </c>
      <c r="S472" s="42">
        <v>6835.213334</v>
      </c>
      <c r="T472" s="38">
        <v>0.32391559505440159</v>
      </c>
    </row>
    <row r="473" spans="1:20" ht="14.4" hidden="1" customHeight="1" outlineLevel="4" collapsed="1" x14ac:dyDescent="0.3">
      <c r="A473" s="25" t="s">
        <v>2</v>
      </c>
      <c r="B473" s="25" t="s">
        <v>2</v>
      </c>
      <c r="C473" s="40" t="s">
        <v>2</v>
      </c>
      <c r="D473" s="41" t="s">
        <v>2</v>
      </c>
      <c r="E473" s="41" t="s">
        <v>2</v>
      </c>
      <c r="F473" s="25" t="s">
        <v>2</v>
      </c>
      <c r="H473" s="42">
        <v>10100</v>
      </c>
      <c r="I473" s="42">
        <v>0</v>
      </c>
      <c r="J473" s="42">
        <v>10100</v>
      </c>
      <c r="K473" s="42">
        <v>0</v>
      </c>
      <c r="L473" s="42">
        <v>0</v>
      </c>
      <c r="M473" s="42">
        <v>0</v>
      </c>
      <c r="N473" s="42">
        <v>10100</v>
      </c>
      <c r="O473" s="38">
        <v>0</v>
      </c>
      <c r="P473" s="42">
        <v>0</v>
      </c>
      <c r="Q473" s="42">
        <v>0</v>
      </c>
      <c r="R473" s="42">
        <v>0</v>
      </c>
      <c r="S473" s="42">
        <v>10100</v>
      </c>
      <c r="T473" s="38">
        <v>0</v>
      </c>
    </row>
    <row r="474" spans="1:20" ht="14.4" hidden="1" customHeight="1" outlineLevel="4" collapsed="1" x14ac:dyDescent="0.3">
      <c r="A474" s="25" t="s">
        <v>2</v>
      </c>
      <c r="B474" s="25" t="s">
        <v>2</v>
      </c>
      <c r="C474" s="40" t="s">
        <v>2</v>
      </c>
      <c r="D474" s="41" t="s">
        <v>2</v>
      </c>
      <c r="E474" s="41" t="s">
        <v>2</v>
      </c>
      <c r="F474" s="25" t="s">
        <v>2</v>
      </c>
      <c r="H474" s="42">
        <v>14000</v>
      </c>
      <c r="I474" s="42">
        <v>0</v>
      </c>
      <c r="J474" s="42">
        <v>14000</v>
      </c>
      <c r="K474" s="42">
        <v>2457.3000000000002</v>
      </c>
      <c r="L474" s="42">
        <v>0</v>
      </c>
      <c r="M474" s="42">
        <v>2457.3000000000002</v>
      </c>
      <c r="N474" s="42">
        <v>11542.7</v>
      </c>
      <c r="O474" s="38">
        <v>0.17552142857142858</v>
      </c>
      <c r="P474" s="42">
        <v>12133.983333</v>
      </c>
      <c r="Q474" s="42">
        <v>0</v>
      </c>
      <c r="R474" s="42">
        <v>12133.983333</v>
      </c>
      <c r="S474" s="42">
        <v>1866.0166670000001</v>
      </c>
      <c r="T474" s="38">
        <v>0.86671309521428574</v>
      </c>
    </row>
    <row r="475" spans="1:20" ht="14.4" hidden="1" customHeight="1" outlineLevel="4" collapsed="1" x14ac:dyDescent="0.3">
      <c r="A475" s="25" t="s">
        <v>2</v>
      </c>
      <c r="B475" s="25" t="s">
        <v>2</v>
      </c>
      <c r="C475" s="40" t="s">
        <v>2</v>
      </c>
      <c r="D475" s="41" t="s">
        <v>2</v>
      </c>
      <c r="E475" s="41" t="s">
        <v>2</v>
      </c>
      <c r="F475" s="25" t="s">
        <v>2</v>
      </c>
      <c r="H475" s="42">
        <v>17780</v>
      </c>
      <c r="I475" s="42">
        <v>0</v>
      </c>
      <c r="J475" s="42">
        <v>17780</v>
      </c>
      <c r="K475" s="42">
        <v>279.37</v>
      </c>
      <c r="L475" s="42">
        <v>0</v>
      </c>
      <c r="M475" s="42">
        <v>279.37</v>
      </c>
      <c r="N475" s="42">
        <v>17500.63</v>
      </c>
      <c r="O475" s="38">
        <v>1.5712598425196851E-2</v>
      </c>
      <c r="P475" s="42">
        <v>3623.996666</v>
      </c>
      <c r="Q475" s="42">
        <v>0</v>
      </c>
      <c r="R475" s="42">
        <v>3623.996666</v>
      </c>
      <c r="S475" s="42">
        <v>14156.003334000001</v>
      </c>
      <c r="T475" s="38">
        <v>0.20382433442069742</v>
      </c>
    </row>
    <row r="476" spans="1:20" ht="14.4" hidden="1" customHeight="1" outlineLevel="4" collapsed="1" x14ac:dyDescent="0.3">
      <c r="A476" s="25" t="s">
        <v>2</v>
      </c>
      <c r="B476" s="25" t="s">
        <v>2</v>
      </c>
      <c r="C476" s="40" t="s">
        <v>2</v>
      </c>
      <c r="D476" s="41" t="s">
        <v>2</v>
      </c>
      <c r="E476" s="41" t="s">
        <v>2</v>
      </c>
      <c r="F476" s="25" t="s">
        <v>2</v>
      </c>
      <c r="H476" s="42">
        <v>34700</v>
      </c>
      <c r="I476" s="42">
        <v>0</v>
      </c>
      <c r="J476" s="42">
        <v>34700</v>
      </c>
      <c r="K476" s="42">
        <v>13233.33</v>
      </c>
      <c r="L476" s="42">
        <v>0</v>
      </c>
      <c r="M476" s="42">
        <v>13233.33</v>
      </c>
      <c r="N476" s="42">
        <v>21466.67</v>
      </c>
      <c r="O476" s="38">
        <v>0.38136397694524493</v>
      </c>
      <c r="P476" s="42">
        <v>17227.546665999998</v>
      </c>
      <c r="Q476" s="42">
        <v>0</v>
      </c>
      <c r="R476" s="42">
        <v>17227.546665999998</v>
      </c>
      <c r="S476" s="42">
        <v>17472.453334000002</v>
      </c>
      <c r="T476" s="38">
        <v>0.49647108547550434</v>
      </c>
    </row>
    <row r="477" spans="1:20" ht="14.4" hidden="1" customHeight="1" outlineLevel="4" collapsed="1" x14ac:dyDescent="0.3">
      <c r="A477" s="25" t="s">
        <v>2</v>
      </c>
      <c r="B477" s="25" t="s">
        <v>2</v>
      </c>
      <c r="C477" s="40" t="s">
        <v>2</v>
      </c>
      <c r="D477" s="41" t="s">
        <v>2</v>
      </c>
      <c r="E477" s="41" t="s">
        <v>2</v>
      </c>
      <c r="F477" s="25" t="s">
        <v>2</v>
      </c>
      <c r="H477" s="42">
        <v>13360</v>
      </c>
      <c r="I477" s="42">
        <v>0</v>
      </c>
      <c r="J477" s="42">
        <v>13360</v>
      </c>
      <c r="K477" s="42">
        <v>6805.01</v>
      </c>
      <c r="L477" s="42">
        <v>0</v>
      </c>
      <c r="M477" s="42">
        <v>6805.01</v>
      </c>
      <c r="N477" s="42">
        <v>6554.99</v>
      </c>
      <c r="O477" s="38">
        <v>0.50935703592814374</v>
      </c>
      <c r="P477" s="42">
        <v>10173.533332999999</v>
      </c>
      <c r="Q477" s="42">
        <v>0</v>
      </c>
      <c r="R477" s="42">
        <v>10173.533332999999</v>
      </c>
      <c r="S477" s="42">
        <v>3186.4666670000001</v>
      </c>
      <c r="T477" s="38">
        <v>0.76149201594311378</v>
      </c>
    </row>
    <row r="478" spans="1:20" ht="14.4" hidden="1" customHeight="1" outlineLevel="4" collapsed="1" x14ac:dyDescent="0.3">
      <c r="A478" s="25" t="s">
        <v>2</v>
      </c>
      <c r="B478" s="25" t="s">
        <v>2</v>
      </c>
      <c r="C478" s="40" t="s">
        <v>2</v>
      </c>
      <c r="D478" s="41" t="s">
        <v>2</v>
      </c>
      <c r="E478" s="41" t="s">
        <v>2</v>
      </c>
      <c r="F478" s="25" t="s">
        <v>2</v>
      </c>
      <c r="H478" s="42">
        <v>6126</v>
      </c>
      <c r="I478" s="42">
        <v>0</v>
      </c>
      <c r="J478" s="42">
        <v>6126</v>
      </c>
      <c r="K478" s="42">
        <v>1075</v>
      </c>
      <c r="L478" s="42">
        <v>0</v>
      </c>
      <c r="M478" s="42">
        <v>1075</v>
      </c>
      <c r="N478" s="42">
        <v>5051</v>
      </c>
      <c r="O478" s="38">
        <v>0.17548155403199478</v>
      </c>
      <c r="P478" s="42">
        <v>1075</v>
      </c>
      <c r="Q478" s="42">
        <v>0</v>
      </c>
      <c r="R478" s="42">
        <v>1075</v>
      </c>
      <c r="S478" s="42">
        <v>5051</v>
      </c>
      <c r="T478" s="38">
        <v>0.17548155403199478</v>
      </c>
    </row>
    <row r="479" spans="1:20" ht="14.4" hidden="1" customHeight="1" outlineLevel="4" collapsed="1" x14ac:dyDescent="0.3">
      <c r="A479" s="25" t="s">
        <v>2</v>
      </c>
      <c r="B479" s="25" t="s">
        <v>2</v>
      </c>
      <c r="C479" s="40" t="s">
        <v>2</v>
      </c>
      <c r="D479" s="41" t="s">
        <v>2</v>
      </c>
      <c r="E479" s="41" t="s">
        <v>2</v>
      </c>
      <c r="F479" s="25" t="s">
        <v>2</v>
      </c>
      <c r="H479" s="42">
        <v>5546</v>
      </c>
      <c r="I479" s="42">
        <v>0</v>
      </c>
      <c r="J479" s="42">
        <v>5546</v>
      </c>
      <c r="K479" s="42">
        <v>3524.18</v>
      </c>
      <c r="L479" s="42">
        <v>0</v>
      </c>
      <c r="M479" s="42">
        <v>3524.18</v>
      </c>
      <c r="N479" s="42">
        <v>2021.82</v>
      </c>
      <c r="O479" s="38">
        <v>0.63544536602957091</v>
      </c>
      <c r="P479" s="42">
        <v>3682.72</v>
      </c>
      <c r="Q479" s="42">
        <v>0</v>
      </c>
      <c r="R479" s="42">
        <v>3682.72</v>
      </c>
      <c r="S479" s="42">
        <v>1863.28</v>
      </c>
      <c r="T479" s="38">
        <v>0.66403173458348363</v>
      </c>
    </row>
    <row r="480" spans="1:20" ht="14.4" hidden="1" customHeight="1" outlineLevel="4" collapsed="1" x14ac:dyDescent="0.3">
      <c r="A480" s="25" t="s">
        <v>2</v>
      </c>
      <c r="B480" s="25" t="s">
        <v>2</v>
      </c>
      <c r="C480" s="40" t="s">
        <v>2</v>
      </c>
      <c r="D480" s="41" t="s">
        <v>2</v>
      </c>
      <c r="E480" s="41" t="s">
        <v>2</v>
      </c>
      <c r="F480" s="25" t="s">
        <v>2</v>
      </c>
      <c r="H480" s="42">
        <v>7856</v>
      </c>
      <c r="I480" s="42">
        <v>0</v>
      </c>
      <c r="J480" s="42">
        <v>7856</v>
      </c>
      <c r="K480" s="42">
        <v>3428.08</v>
      </c>
      <c r="L480" s="42">
        <v>0</v>
      </c>
      <c r="M480" s="42">
        <v>3428.08</v>
      </c>
      <c r="N480" s="42">
        <v>4427.92</v>
      </c>
      <c r="O480" s="38">
        <v>0.4363645621181263</v>
      </c>
      <c r="P480" s="42">
        <v>4357.82</v>
      </c>
      <c r="Q480" s="42">
        <v>0</v>
      </c>
      <c r="R480" s="42">
        <v>4357.82</v>
      </c>
      <c r="S480" s="42">
        <v>3498.18</v>
      </c>
      <c r="T480" s="38">
        <v>0.55471232179226071</v>
      </c>
    </row>
    <row r="481" spans="1:20" ht="14.4" hidden="1" customHeight="1" outlineLevel="4" collapsed="1" x14ac:dyDescent="0.3">
      <c r="A481" s="25" t="s">
        <v>2</v>
      </c>
      <c r="B481" s="25" t="s">
        <v>2</v>
      </c>
      <c r="C481" s="40" t="s">
        <v>2</v>
      </c>
      <c r="D481" s="41" t="s">
        <v>2</v>
      </c>
      <c r="E481" s="41" t="s">
        <v>2</v>
      </c>
      <c r="F481" s="25" t="s">
        <v>2</v>
      </c>
      <c r="H481" s="42">
        <v>15550</v>
      </c>
      <c r="I481" s="42">
        <v>0</v>
      </c>
      <c r="J481" s="42">
        <v>15550</v>
      </c>
      <c r="K481" s="42">
        <v>1149.19</v>
      </c>
      <c r="L481" s="42">
        <v>0</v>
      </c>
      <c r="M481" s="42">
        <v>1149.19</v>
      </c>
      <c r="N481" s="42">
        <v>14400.81</v>
      </c>
      <c r="O481" s="38">
        <v>7.3902893890675239E-2</v>
      </c>
      <c r="P481" s="42">
        <v>1149.19</v>
      </c>
      <c r="Q481" s="42">
        <v>0</v>
      </c>
      <c r="R481" s="42">
        <v>1149.19</v>
      </c>
      <c r="S481" s="42">
        <v>14400.81</v>
      </c>
      <c r="T481" s="38">
        <v>7.3902893890675239E-2</v>
      </c>
    </row>
    <row r="482" spans="1:20" ht="14.4" hidden="1" customHeight="1" outlineLevel="4" collapsed="1" x14ac:dyDescent="0.3">
      <c r="A482" s="25" t="s">
        <v>2</v>
      </c>
      <c r="B482" s="25" t="s">
        <v>2</v>
      </c>
      <c r="C482" s="40" t="s">
        <v>2</v>
      </c>
      <c r="D482" s="41" t="s">
        <v>2</v>
      </c>
      <c r="E482" s="41" t="s">
        <v>2</v>
      </c>
      <c r="F482" s="25" t="s">
        <v>2</v>
      </c>
      <c r="H482" s="42">
        <v>1920</v>
      </c>
      <c r="I482" s="42">
        <v>0</v>
      </c>
      <c r="J482" s="42">
        <v>1920</v>
      </c>
      <c r="K482" s="42">
        <v>0</v>
      </c>
      <c r="L482" s="42">
        <v>0</v>
      </c>
      <c r="M482" s="42">
        <v>0</v>
      </c>
      <c r="N482" s="42">
        <v>1920</v>
      </c>
      <c r="O482" s="38">
        <v>0</v>
      </c>
      <c r="P482" s="42">
        <v>0</v>
      </c>
      <c r="Q482" s="42">
        <v>0</v>
      </c>
      <c r="R482" s="42">
        <v>0</v>
      </c>
      <c r="S482" s="42">
        <v>1920</v>
      </c>
      <c r="T482" s="38">
        <v>0</v>
      </c>
    </row>
    <row r="483" spans="1:20" ht="14.4" hidden="1" customHeight="1" outlineLevel="4" collapsed="1" x14ac:dyDescent="0.3">
      <c r="A483" s="25" t="s">
        <v>2</v>
      </c>
      <c r="B483" s="25" t="s">
        <v>2</v>
      </c>
      <c r="C483" s="40" t="s">
        <v>2</v>
      </c>
      <c r="D483" s="41" t="s">
        <v>2</v>
      </c>
      <c r="E483" s="41" t="s">
        <v>2</v>
      </c>
      <c r="F483" s="25" t="s">
        <v>2</v>
      </c>
      <c r="H483" s="42">
        <v>6126</v>
      </c>
      <c r="I483" s="42">
        <v>0</v>
      </c>
      <c r="J483" s="42">
        <v>6126</v>
      </c>
      <c r="K483" s="42">
        <v>0</v>
      </c>
      <c r="L483" s="42">
        <v>0</v>
      </c>
      <c r="M483" s="42">
        <v>0</v>
      </c>
      <c r="N483" s="42">
        <v>6126</v>
      </c>
      <c r="O483" s="38">
        <v>0</v>
      </c>
      <c r="P483" s="42">
        <v>0</v>
      </c>
      <c r="Q483" s="42">
        <v>0</v>
      </c>
      <c r="R483" s="42">
        <v>0</v>
      </c>
      <c r="S483" s="42">
        <v>6126</v>
      </c>
      <c r="T483" s="38">
        <v>0</v>
      </c>
    </row>
    <row r="484" spans="1:20" ht="14.4" hidden="1" customHeight="1" outlineLevel="4" collapsed="1" x14ac:dyDescent="0.3">
      <c r="A484" s="25" t="s">
        <v>2</v>
      </c>
      <c r="B484" s="25" t="s">
        <v>2</v>
      </c>
      <c r="C484" s="40" t="s">
        <v>2</v>
      </c>
      <c r="D484" s="41" t="s">
        <v>2</v>
      </c>
      <c r="E484" s="41" t="s">
        <v>2</v>
      </c>
      <c r="F484" s="25" t="s">
        <v>2</v>
      </c>
      <c r="H484" s="42">
        <v>0</v>
      </c>
      <c r="I484" s="42">
        <v>0</v>
      </c>
      <c r="J484" s="42">
        <v>0</v>
      </c>
      <c r="K484" s="42">
        <v>3502.4</v>
      </c>
      <c r="L484" s="42">
        <v>0</v>
      </c>
      <c r="M484" s="42">
        <v>3502.4</v>
      </c>
      <c r="N484" s="43">
        <v>-3502.4</v>
      </c>
      <c r="O484" s="45">
        <v>-1</v>
      </c>
      <c r="P484" s="42">
        <v>3502.4</v>
      </c>
      <c r="Q484" s="42">
        <v>0</v>
      </c>
      <c r="R484" s="42">
        <v>3502.4</v>
      </c>
      <c r="S484" s="43">
        <v>-3502.4</v>
      </c>
      <c r="T484" s="45">
        <v>-1</v>
      </c>
    </row>
    <row r="485" spans="1:20" ht="14.4" hidden="1" customHeight="1" outlineLevel="4" collapsed="1" x14ac:dyDescent="0.3">
      <c r="A485" s="25" t="s">
        <v>2</v>
      </c>
      <c r="B485" s="25" t="s">
        <v>2</v>
      </c>
      <c r="C485" s="40" t="s">
        <v>2</v>
      </c>
      <c r="D485" s="41" t="s">
        <v>2</v>
      </c>
      <c r="E485" s="41" t="s">
        <v>2</v>
      </c>
      <c r="F485" s="25" t="s">
        <v>2</v>
      </c>
      <c r="H485" s="42">
        <v>15614</v>
      </c>
      <c r="I485" s="42">
        <v>0</v>
      </c>
      <c r="J485" s="42">
        <v>15614</v>
      </c>
      <c r="K485" s="42">
        <v>1550.2</v>
      </c>
      <c r="L485" s="42">
        <v>0</v>
      </c>
      <c r="M485" s="42">
        <v>1550.2</v>
      </c>
      <c r="N485" s="42">
        <v>14063.8</v>
      </c>
      <c r="O485" s="38">
        <v>9.9282695017292172E-2</v>
      </c>
      <c r="P485" s="42">
        <v>20557.05</v>
      </c>
      <c r="Q485" s="42">
        <v>0</v>
      </c>
      <c r="R485" s="42">
        <v>20557.05</v>
      </c>
      <c r="S485" s="43">
        <v>-4943.05</v>
      </c>
      <c r="T485" s="38">
        <v>1.3165780709619572</v>
      </c>
    </row>
    <row r="486" spans="1:20" ht="14.4" hidden="1" customHeight="1" outlineLevel="4" collapsed="1" x14ac:dyDescent="0.3">
      <c r="A486" s="25" t="s">
        <v>2</v>
      </c>
      <c r="B486" s="25" t="s">
        <v>2</v>
      </c>
      <c r="C486" s="40" t="s">
        <v>2</v>
      </c>
      <c r="D486" s="41" t="s">
        <v>2</v>
      </c>
      <c r="E486" s="41" t="s">
        <v>2</v>
      </c>
      <c r="F486" s="25" t="s">
        <v>2</v>
      </c>
      <c r="H486" s="42">
        <v>14895</v>
      </c>
      <c r="I486" s="42">
        <v>0</v>
      </c>
      <c r="J486" s="42">
        <v>14895</v>
      </c>
      <c r="K486" s="42">
        <v>3006.55</v>
      </c>
      <c r="L486" s="42">
        <v>0</v>
      </c>
      <c r="M486" s="42">
        <v>3006.55</v>
      </c>
      <c r="N486" s="42">
        <v>11888.45</v>
      </c>
      <c r="O486" s="38">
        <v>0.20184961396441758</v>
      </c>
      <c r="P486" s="42">
        <v>19395.353332999999</v>
      </c>
      <c r="Q486" s="42">
        <v>0</v>
      </c>
      <c r="R486" s="42">
        <v>19395.353332999999</v>
      </c>
      <c r="S486" s="43">
        <v>-4500.353333</v>
      </c>
      <c r="T486" s="38">
        <v>1.3021385252098019</v>
      </c>
    </row>
    <row r="487" spans="1:20" ht="14.4" hidden="1" customHeight="1" outlineLevel="4" collapsed="1" x14ac:dyDescent="0.3">
      <c r="A487" s="25" t="s">
        <v>2</v>
      </c>
      <c r="B487" s="25" t="s">
        <v>2</v>
      </c>
      <c r="C487" s="40" t="s">
        <v>2</v>
      </c>
      <c r="D487" s="41" t="s">
        <v>2</v>
      </c>
      <c r="E487" s="41" t="s">
        <v>2</v>
      </c>
      <c r="F487" s="25" t="s">
        <v>2</v>
      </c>
      <c r="H487" s="42">
        <v>0</v>
      </c>
      <c r="I487" s="42">
        <v>0</v>
      </c>
      <c r="J487" s="42">
        <v>0</v>
      </c>
      <c r="K487" s="42">
        <v>1619.71</v>
      </c>
      <c r="L487" s="42">
        <v>0</v>
      </c>
      <c r="M487" s="42">
        <v>1619.71</v>
      </c>
      <c r="N487" s="43">
        <v>-1619.71</v>
      </c>
      <c r="O487" s="45">
        <v>-1</v>
      </c>
      <c r="P487" s="42">
        <v>1728.87</v>
      </c>
      <c r="Q487" s="42">
        <v>0</v>
      </c>
      <c r="R487" s="42">
        <v>1728.87</v>
      </c>
      <c r="S487" s="43">
        <v>-1728.87</v>
      </c>
      <c r="T487" s="45">
        <v>-1</v>
      </c>
    </row>
    <row r="488" spans="1:20" ht="14.4" hidden="1" customHeight="1" outlineLevel="4" collapsed="1" x14ac:dyDescent="0.3">
      <c r="A488" s="25" t="s">
        <v>2</v>
      </c>
      <c r="B488" s="25" t="s">
        <v>2</v>
      </c>
      <c r="C488" s="40" t="s">
        <v>2</v>
      </c>
      <c r="D488" s="41" t="s">
        <v>2</v>
      </c>
      <c r="E488" s="41" t="s">
        <v>2</v>
      </c>
      <c r="F488" s="25" t="s">
        <v>2</v>
      </c>
      <c r="H488" s="42">
        <v>13303</v>
      </c>
      <c r="I488" s="42">
        <v>0</v>
      </c>
      <c r="J488" s="42">
        <v>13303</v>
      </c>
      <c r="K488" s="42">
        <v>1691.67</v>
      </c>
      <c r="L488" s="42">
        <v>0</v>
      </c>
      <c r="M488" s="42">
        <v>1691.67</v>
      </c>
      <c r="N488" s="42">
        <v>11611.33</v>
      </c>
      <c r="O488" s="38">
        <v>0.12716454934977073</v>
      </c>
      <c r="P488" s="42">
        <v>31958.613333000001</v>
      </c>
      <c r="Q488" s="42">
        <v>0</v>
      </c>
      <c r="R488" s="42">
        <v>31958.613333000001</v>
      </c>
      <c r="S488" s="43">
        <v>-18655.613333000001</v>
      </c>
      <c r="T488" s="38">
        <v>2.4023613720965198</v>
      </c>
    </row>
    <row r="489" spans="1:20" ht="14.4" hidden="1" customHeight="1" outlineLevel="4" collapsed="1" x14ac:dyDescent="0.3">
      <c r="A489" s="25" t="s">
        <v>2</v>
      </c>
      <c r="B489" s="25" t="s">
        <v>2</v>
      </c>
      <c r="C489" s="40" t="s">
        <v>2</v>
      </c>
      <c r="D489" s="41" t="s">
        <v>2</v>
      </c>
      <c r="E489" s="41" t="s">
        <v>2</v>
      </c>
      <c r="F489" s="25" t="s">
        <v>2</v>
      </c>
      <c r="H489" s="42">
        <v>0</v>
      </c>
      <c r="I489" s="42">
        <v>0</v>
      </c>
      <c r="J489" s="42">
        <v>0</v>
      </c>
      <c r="K489" s="42">
        <v>24498.93</v>
      </c>
      <c r="L489" s="42">
        <v>0</v>
      </c>
      <c r="M489" s="42">
        <v>24498.93</v>
      </c>
      <c r="N489" s="43">
        <v>-24498.93</v>
      </c>
      <c r="O489" s="45">
        <v>-1</v>
      </c>
      <c r="P489" s="42">
        <v>26836.720000000001</v>
      </c>
      <c r="Q489" s="42">
        <v>0</v>
      </c>
      <c r="R489" s="42">
        <v>26836.720000000001</v>
      </c>
      <c r="S489" s="43">
        <v>-26836.720000000001</v>
      </c>
      <c r="T489" s="45">
        <v>-1</v>
      </c>
    </row>
    <row r="490" spans="1:20" ht="14.4" hidden="1" customHeight="1" outlineLevel="4" collapsed="1" x14ac:dyDescent="0.3">
      <c r="A490" s="25" t="s">
        <v>2</v>
      </c>
      <c r="B490" s="25" t="s">
        <v>2</v>
      </c>
      <c r="C490" s="40" t="s">
        <v>2</v>
      </c>
      <c r="D490" s="41" t="s">
        <v>2</v>
      </c>
      <c r="E490" s="41" t="s">
        <v>2</v>
      </c>
      <c r="F490" s="25" t="s">
        <v>2</v>
      </c>
      <c r="H490" s="42">
        <v>20226</v>
      </c>
      <c r="I490" s="42">
        <v>0</v>
      </c>
      <c r="J490" s="42">
        <v>20226</v>
      </c>
      <c r="K490" s="42">
        <v>2163.39</v>
      </c>
      <c r="L490" s="42">
        <v>0</v>
      </c>
      <c r="M490" s="42">
        <v>2163.39</v>
      </c>
      <c r="N490" s="42">
        <v>18062.61</v>
      </c>
      <c r="O490" s="38">
        <v>0.10696084247997627</v>
      </c>
      <c r="P490" s="42">
        <v>18335.133333999998</v>
      </c>
      <c r="Q490" s="42">
        <v>0</v>
      </c>
      <c r="R490" s="42">
        <v>18335.133333999998</v>
      </c>
      <c r="S490" s="42">
        <v>1890.8666659999999</v>
      </c>
      <c r="T490" s="38">
        <v>0.90651306902007323</v>
      </c>
    </row>
    <row r="491" spans="1:20" ht="14.4" hidden="1" customHeight="1" outlineLevel="4" collapsed="1" x14ac:dyDescent="0.3">
      <c r="A491" s="25" t="s">
        <v>2</v>
      </c>
      <c r="B491" s="25" t="s">
        <v>2</v>
      </c>
      <c r="C491" s="40" t="s">
        <v>2</v>
      </c>
      <c r="D491" s="41" t="s">
        <v>2</v>
      </c>
      <c r="E491" s="41" t="s">
        <v>2</v>
      </c>
      <c r="F491" s="25" t="s">
        <v>2</v>
      </c>
      <c r="H491" s="42">
        <v>44745</v>
      </c>
      <c r="I491" s="42">
        <v>0</v>
      </c>
      <c r="J491" s="42">
        <v>44745</v>
      </c>
      <c r="K491" s="42">
        <v>21775.59</v>
      </c>
      <c r="L491" s="42">
        <v>3811.94</v>
      </c>
      <c r="M491" s="42">
        <v>25587.53</v>
      </c>
      <c r="N491" s="42">
        <v>19157.47</v>
      </c>
      <c r="O491" s="38">
        <v>0.5718522739970946</v>
      </c>
      <c r="P491" s="42">
        <v>45356.84</v>
      </c>
      <c r="Q491" s="42">
        <v>0</v>
      </c>
      <c r="R491" s="42">
        <v>45356.84</v>
      </c>
      <c r="S491" s="43">
        <v>-4423.78</v>
      </c>
      <c r="T491" s="38">
        <v>1.0988664655268745</v>
      </c>
    </row>
    <row r="492" spans="1:20" ht="14.4" hidden="1" customHeight="1" outlineLevel="4" collapsed="1" x14ac:dyDescent="0.3">
      <c r="A492" s="25" t="s">
        <v>2</v>
      </c>
      <c r="B492" s="25" t="s">
        <v>2</v>
      </c>
      <c r="C492" s="40" t="s">
        <v>2</v>
      </c>
      <c r="D492" s="41" t="s">
        <v>2</v>
      </c>
      <c r="E492" s="41" t="s">
        <v>2</v>
      </c>
      <c r="F492" s="25" t="s">
        <v>2</v>
      </c>
      <c r="H492" s="42">
        <v>64081</v>
      </c>
      <c r="I492" s="42">
        <v>0</v>
      </c>
      <c r="J492" s="42">
        <v>64081</v>
      </c>
      <c r="K492" s="42">
        <v>7557.44</v>
      </c>
      <c r="L492" s="42">
        <v>0</v>
      </c>
      <c r="M492" s="42">
        <v>7557.44</v>
      </c>
      <c r="N492" s="42">
        <v>56523.56</v>
      </c>
      <c r="O492" s="38">
        <v>0.11793573758212263</v>
      </c>
      <c r="P492" s="42">
        <v>20299.846666000001</v>
      </c>
      <c r="Q492" s="42">
        <v>0</v>
      </c>
      <c r="R492" s="42">
        <v>20299.846666000001</v>
      </c>
      <c r="S492" s="42">
        <v>43781.153334000002</v>
      </c>
      <c r="T492" s="38">
        <v>0.31678417418579607</v>
      </c>
    </row>
    <row r="493" spans="1:20" ht="14.4" hidden="1" customHeight="1" outlineLevel="4" collapsed="1" x14ac:dyDescent="0.3">
      <c r="A493" s="25" t="s">
        <v>2</v>
      </c>
      <c r="B493" s="25" t="s">
        <v>2</v>
      </c>
      <c r="C493" s="40" t="s">
        <v>2</v>
      </c>
      <c r="D493" s="41" t="s">
        <v>2</v>
      </c>
      <c r="E493" s="41" t="s">
        <v>2</v>
      </c>
      <c r="F493" s="25" t="s">
        <v>2</v>
      </c>
      <c r="H493" s="42">
        <v>97267</v>
      </c>
      <c r="I493" s="42">
        <v>0</v>
      </c>
      <c r="J493" s="42">
        <v>97267</v>
      </c>
      <c r="K493" s="42">
        <v>35013.68</v>
      </c>
      <c r="L493" s="42">
        <v>0</v>
      </c>
      <c r="M493" s="42">
        <v>35013.68</v>
      </c>
      <c r="N493" s="42">
        <v>62253.32</v>
      </c>
      <c r="O493" s="38">
        <v>0.3599749144108485</v>
      </c>
      <c r="P493" s="42">
        <v>60153.86</v>
      </c>
      <c r="Q493" s="42">
        <v>0</v>
      </c>
      <c r="R493" s="42">
        <v>60153.86</v>
      </c>
      <c r="S493" s="42">
        <v>37113.14</v>
      </c>
      <c r="T493" s="38">
        <v>0.61844058108094213</v>
      </c>
    </row>
    <row r="494" spans="1:20" ht="14.4" hidden="1" customHeight="1" outlineLevel="4" collapsed="1" x14ac:dyDescent="0.3">
      <c r="A494" s="25" t="s">
        <v>2</v>
      </c>
      <c r="B494" s="25" t="s">
        <v>2</v>
      </c>
      <c r="C494" s="40" t="s">
        <v>2</v>
      </c>
      <c r="D494" s="41" t="s">
        <v>2</v>
      </c>
      <c r="E494" s="41" t="s">
        <v>2</v>
      </c>
      <c r="F494" s="25" t="s">
        <v>2</v>
      </c>
      <c r="H494" s="42">
        <v>29382</v>
      </c>
      <c r="I494" s="42">
        <v>0</v>
      </c>
      <c r="J494" s="42">
        <v>29382</v>
      </c>
      <c r="K494" s="42">
        <v>11401.24</v>
      </c>
      <c r="L494" s="42">
        <v>0</v>
      </c>
      <c r="M494" s="42">
        <v>11401.24</v>
      </c>
      <c r="N494" s="42">
        <v>17980.759999999998</v>
      </c>
      <c r="O494" s="38">
        <v>0.38803485126948473</v>
      </c>
      <c r="P494" s="42">
        <v>11401.24</v>
      </c>
      <c r="Q494" s="42">
        <v>0</v>
      </c>
      <c r="R494" s="42">
        <v>11401.24</v>
      </c>
      <c r="S494" s="42">
        <v>17980.759999999998</v>
      </c>
      <c r="T494" s="38">
        <v>0.38803485126948473</v>
      </c>
    </row>
    <row r="495" spans="1:20" ht="14.4" hidden="1" customHeight="1" outlineLevel="4" collapsed="1" x14ac:dyDescent="0.3">
      <c r="A495" s="25" t="s">
        <v>2</v>
      </c>
      <c r="B495" s="25" t="s">
        <v>2</v>
      </c>
      <c r="C495" s="40" t="s">
        <v>2</v>
      </c>
      <c r="D495" s="41" t="s">
        <v>2</v>
      </c>
      <c r="E495" s="41" t="s">
        <v>2</v>
      </c>
      <c r="F495" s="25" t="s">
        <v>2</v>
      </c>
      <c r="H495" s="42">
        <v>14895</v>
      </c>
      <c r="I495" s="42">
        <v>0</v>
      </c>
      <c r="J495" s="42">
        <v>14895</v>
      </c>
      <c r="K495" s="42">
        <v>1315.57</v>
      </c>
      <c r="L495" s="42">
        <v>0</v>
      </c>
      <c r="M495" s="42">
        <v>1315.57</v>
      </c>
      <c r="N495" s="42">
        <v>13579.43</v>
      </c>
      <c r="O495" s="38">
        <v>8.8322927156764014E-2</v>
      </c>
      <c r="P495" s="42">
        <v>12440.396666000001</v>
      </c>
      <c r="Q495" s="42">
        <v>0</v>
      </c>
      <c r="R495" s="42">
        <v>12440.396666000001</v>
      </c>
      <c r="S495" s="42">
        <v>2454.6033339999999</v>
      </c>
      <c r="T495" s="38">
        <v>0.83520622128230948</v>
      </c>
    </row>
    <row r="496" spans="1:20" ht="14.4" hidden="1" customHeight="1" outlineLevel="4" collapsed="1" x14ac:dyDescent="0.3">
      <c r="A496" s="25" t="s">
        <v>2</v>
      </c>
      <c r="B496" s="25" t="s">
        <v>2</v>
      </c>
      <c r="C496" s="40" t="s">
        <v>2</v>
      </c>
      <c r="D496" s="41" t="s">
        <v>2</v>
      </c>
      <c r="E496" s="41" t="s">
        <v>2</v>
      </c>
      <c r="F496" s="25" t="s">
        <v>2</v>
      </c>
      <c r="H496" s="42">
        <v>60623</v>
      </c>
      <c r="I496" s="42">
        <v>0</v>
      </c>
      <c r="J496" s="42">
        <v>60623</v>
      </c>
      <c r="K496" s="42">
        <v>20446.599999999999</v>
      </c>
      <c r="L496" s="42">
        <v>3811.91</v>
      </c>
      <c r="M496" s="42">
        <v>24258.51</v>
      </c>
      <c r="N496" s="42">
        <v>36364.49</v>
      </c>
      <c r="O496" s="38">
        <v>0.40015357207660457</v>
      </c>
      <c r="P496" s="42">
        <v>20648.203333000001</v>
      </c>
      <c r="Q496" s="42">
        <v>0</v>
      </c>
      <c r="R496" s="42">
        <v>20648.203333000001</v>
      </c>
      <c r="S496" s="42">
        <v>36162.886666999999</v>
      </c>
      <c r="T496" s="38">
        <v>0.40347909758672451</v>
      </c>
    </row>
    <row r="497" spans="1:20" ht="14.4" hidden="1" customHeight="1" outlineLevel="4" collapsed="1" x14ac:dyDescent="0.3">
      <c r="A497" s="25" t="s">
        <v>2</v>
      </c>
      <c r="B497" s="25" t="s">
        <v>2</v>
      </c>
      <c r="C497" s="40" t="s">
        <v>2</v>
      </c>
      <c r="D497" s="41" t="s">
        <v>2</v>
      </c>
      <c r="E497" s="41" t="s">
        <v>2</v>
      </c>
      <c r="F497" s="25" t="s">
        <v>2</v>
      </c>
      <c r="H497" s="42">
        <v>6000</v>
      </c>
      <c r="I497" s="42">
        <v>0</v>
      </c>
      <c r="J497" s="42">
        <v>6000</v>
      </c>
      <c r="K497" s="42">
        <v>515.92999999999995</v>
      </c>
      <c r="L497" s="42">
        <v>0</v>
      </c>
      <c r="M497" s="42">
        <v>515.92999999999995</v>
      </c>
      <c r="N497" s="42">
        <v>5484.07</v>
      </c>
      <c r="O497" s="38">
        <v>8.5988333333333333E-2</v>
      </c>
      <c r="P497" s="42">
        <v>585.04999999999995</v>
      </c>
      <c r="Q497" s="42">
        <v>0</v>
      </c>
      <c r="R497" s="42">
        <v>585.04999999999995</v>
      </c>
      <c r="S497" s="42">
        <v>5414.95</v>
      </c>
      <c r="T497" s="38">
        <v>9.7508333333333336E-2</v>
      </c>
    </row>
    <row r="498" spans="1:20" ht="14.4" hidden="1" customHeight="1" outlineLevel="4" collapsed="1" x14ac:dyDescent="0.3">
      <c r="A498" s="25" t="s">
        <v>2</v>
      </c>
      <c r="B498" s="25" t="s">
        <v>2</v>
      </c>
      <c r="C498" s="40" t="s">
        <v>2</v>
      </c>
      <c r="D498" s="41" t="s">
        <v>2</v>
      </c>
      <c r="E498" s="41" t="s">
        <v>2</v>
      </c>
      <c r="F498" s="25" t="s">
        <v>2</v>
      </c>
      <c r="H498" s="42">
        <v>0</v>
      </c>
      <c r="I498" s="42">
        <v>0</v>
      </c>
      <c r="J498" s="42">
        <v>0</v>
      </c>
      <c r="K498" s="42">
        <v>1795.97</v>
      </c>
      <c r="L498" s="42">
        <v>0</v>
      </c>
      <c r="M498" s="42">
        <v>1795.97</v>
      </c>
      <c r="N498" s="43">
        <v>-1795.97</v>
      </c>
      <c r="O498" s="45">
        <v>-1</v>
      </c>
      <c r="P498" s="42">
        <v>1795.97</v>
      </c>
      <c r="Q498" s="42">
        <v>0</v>
      </c>
      <c r="R498" s="42">
        <v>1795.97</v>
      </c>
      <c r="S498" s="43">
        <v>-1795.97</v>
      </c>
      <c r="T498" s="45">
        <v>-1</v>
      </c>
    </row>
    <row r="499" spans="1:20" ht="14.4" hidden="1" customHeight="1" outlineLevel="4" collapsed="1" x14ac:dyDescent="0.3">
      <c r="A499" s="25" t="s">
        <v>2</v>
      </c>
      <c r="B499" s="25" t="s">
        <v>2</v>
      </c>
      <c r="C499" s="40" t="s">
        <v>2</v>
      </c>
      <c r="D499" s="41" t="s">
        <v>2</v>
      </c>
      <c r="E499" s="41" t="s">
        <v>2</v>
      </c>
      <c r="F499" s="25" t="s">
        <v>2</v>
      </c>
      <c r="H499" s="42">
        <v>21765</v>
      </c>
      <c r="I499" s="42">
        <v>0</v>
      </c>
      <c r="J499" s="42">
        <v>21765</v>
      </c>
      <c r="K499" s="42">
        <v>50039.1</v>
      </c>
      <c r="L499" s="42">
        <v>0</v>
      </c>
      <c r="M499" s="42">
        <v>50039.1</v>
      </c>
      <c r="N499" s="43">
        <v>-28274.1</v>
      </c>
      <c r="O499" s="38">
        <v>2.2990627153687111</v>
      </c>
      <c r="P499" s="42">
        <v>62380.24</v>
      </c>
      <c r="Q499" s="42">
        <v>0</v>
      </c>
      <c r="R499" s="42">
        <v>62380.24</v>
      </c>
      <c r="S499" s="43">
        <v>-40615.24</v>
      </c>
      <c r="T499" s="38">
        <v>2.8660804043188604</v>
      </c>
    </row>
    <row r="500" spans="1:20" ht="14.4" hidden="1" customHeight="1" outlineLevel="4" collapsed="1" x14ac:dyDescent="0.3">
      <c r="A500" s="25" t="s">
        <v>2</v>
      </c>
      <c r="B500" s="25" t="s">
        <v>2</v>
      </c>
      <c r="C500" s="40" t="s">
        <v>2</v>
      </c>
      <c r="D500" s="41" t="s">
        <v>2</v>
      </c>
      <c r="E500" s="41" t="s">
        <v>2</v>
      </c>
      <c r="F500" s="25" t="s">
        <v>2</v>
      </c>
      <c r="H500" s="42">
        <v>0</v>
      </c>
      <c r="I500" s="42">
        <v>0</v>
      </c>
      <c r="J500" s="42">
        <v>0</v>
      </c>
      <c r="K500" s="42">
        <v>3928.65</v>
      </c>
      <c r="L500" s="42">
        <v>0</v>
      </c>
      <c r="M500" s="42">
        <v>3928.65</v>
      </c>
      <c r="N500" s="43">
        <v>-3928.65</v>
      </c>
      <c r="O500" s="45">
        <v>-1</v>
      </c>
      <c r="P500" s="42">
        <v>8005.7999989999998</v>
      </c>
      <c r="Q500" s="42">
        <v>0</v>
      </c>
      <c r="R500" s="42">
        <v>8005.7999989999998</v>
      </c>
      <c r="S500" s="43">
        <v>-8005.7999989999998</v>
      </c>
      <c r="T500" s="45">
        <v>-1</v>
      </c>
    </row>
    <row r="501" spans="1:20" ht="14.4" hidden="1" customHeight="1" outlineLevel="4" collapsed="1" x14ac:dyDescent="0.3">
      <c r="A501" s="25" t="s">
        <v>2</v>
      </c>
      <c r="B501" s="25" t="s">
        <v>2</v>
      </c>
      <c r="C501" s="40" t="s">
        <v>2</v>
      </c>
      <c r="D501" s="41" t="s">
        <v>2</v>
      </c>
      <c r="E501" s="41" t="s">
        <v>2</v>
      </c>
      <c r="F501" s="25" t="s">
        <v>2</v>
      </c>
      <c r="H501" s="42">
        <v>100</v>
      </c>
      <c r="I501" s="42">
        <v>0</v>
      </c>
      <c r="J501" s="42">
        <v>100</v>
      </c>
      <c r="K501" s="42">
        <v>0</v>
      </c>
      <c r="L501" s="42">
        <v>0</v>
      </c>
      <c r="M501" s="42">
        <v>0</v>
      </c>
      <c r="N501" s="42">
        <v>100</v>
      </c>
      <c r="O501" s="38">
        <v>0</v>
      </c>
      <c r="P501" s="42">
        <v>0</v>
      </c>
      <c r="Q501" s="42">
        <v>0</v>
      </c>
      <c r="R501" s="42">
        <v>0</v>
      </c>
      <c r="S501" s="42">
        <v>100</v>
      </c>
      <c r="T501" s="38">
        <v>0</v>
      </c>
    </row>
    <row r="502" spans="1:20" ht="14.4" hidden="1" customHeight="1" outlineLevel="4" collapsed="1" x14ac:dyDescent="0.3">
      <c r="A502" s="25" t="s">
        <v>2</v>
      </c>
      <c r="B502" s="25" t="s">
        <v>2</v>
      </c>
      <c r="C502" s="40" t="s">
        <v>2</v>
      </c>
      <c r="D502" s="41" t="s">
        <v>2</v>
      </c>
      <c r="E502" s="41" t="s">
        <v>2</v>
      </c>
      <c r="F502" s="25" t="s">
        <v>2</v>
      </c>
      <c r="H502" s="42">
        <v>0</v>
      </c>
      <c r="I502" s="42">
        <v>0</v>
      </c>
      <c r="J502" s="42">
        <v>0</v>
      </c>
      <c r="K502" s="42">
        <v>810.47</v>
      </c>
      <c r="L502" s="42">
        <v>0</v>
      </c>
      <c r="M502" s="42">
        <v>810.47</v>
      </c>
      <c r="N502" s="43">
        <v>-810.47</v>
      </c>
      <c r="O502" s="45">
        <v>-1</v>
      </c>
      <c r="P502" s="42">
        <v>908.44333300000005</v>
      </c>
      <c r="Q502" s="42">
        <v>0</v>
      </c>
      <c r="R502" s="42">
        <v>908.44333300000005</v>
      </c>
      <c r="S502" s="43">
        <v>-908.44333300000005</v>
      </c>
      <c r="T502" s="45">
        <v>-1</v>
      </c>
    </row>
    <row r="503" spans="1:20" ht="14.4" hidden="1" customHeight="1" outlineLevel="4" collapsed="1" x14ac:dyDescent="0.3">
      <c r="A503" s="25" t="s">
        <v>2</v>
      </c>
      <c r="B503" s="25" t="s">
        <v>2</v>
      </c>
      <c r="C503" s="40" t="s">
        <v>2</v>
      </c>
      <c r="D503" s="41" t="s">
        <v>2</v>
      </c>
      <c r="E503" s="41" t="s">
        <v>2</v>
      </c>
      <c r="F503" s="25" t="s">
        <v>2</v>
      </c>
      <c r="H503" s="42">
        <v>500</v>
      </c>
      <c r="I503" s="42">
        <v>0</v>
      </c>
      <c r="J503" s="42">
        <v>500</v>
      </c>
      <c r="K503" s="42">
        <v>2224.8200000000002</v>
      </c>
      <c r="L503" s="42">
        <v>0</v>
      </c>
      <c r="M503" s="42">
        <v>2224.8200000000002</v>
      </c>
      <c r="N503" s="43">
        <v>-1724.82</v>
      </c>
      <c r="O503" s="38">
        <v>4.4496399999999996</v>
      </c>
      <c r="P503" s="42">
        <v>2531.5399990000001</v>
      </c>
      <c r="Q503" s="42">
        <v>0</v>
      </c>
      <c r="R503" s="42">
        <v>2531.5399990000001</v>
      </c>
      <c r="S503" s="43">
        <v>-2031.5399990000001</v>
      </c>
      <c r="T503" s="38">
        <v>5.0630799980000001</v>
      </c>
    </row>
    <row r="504" spans="1:20" ht="14.4" hidden="1" customHeight="1" outlineLevel="4" collapsed="1" x14ac:dyDescent="0.3">
      <c r="A504" s="25" t="s">
        <v>2</v>
      </c>
      <c r="B504" s="25" t="s">
        <v>2</v>
      </c>
      <c r="C504" s="40" t="s">
        <v>2</v>
      </c>
      <c r="D504" s="41" t="s">
        <v>2</v>
      </c>
      <c r="E504" s="41" t="s">
        <v>2</v>
      </c>
      <c r="F504" s="25" t="s">
        <v>2</v>
      </c>
      <c r="H504" s="42">
        <v>5550</v>
      </c>
      <c r="I504" s="42">
        <v>0</v>
      </c>
      <c r="J504" s="42">
        <v>5550</v>
      </c>
      <c r="K504" s="42">
        <v>3440</v>
      </c>
      <c r="L504" s="42">
        <v>0</v>
      </c>
      <c r="M504" s="42">
        <v>3440</v>
      </c>
      <c r="N504" s="42">
        <v>2110</v>
      </c>
      <c r="O504" s="38">
        <v>0.61981981981981982</v>
      </c>
      <c r="P504" s="42">
        <v>3499.6966670000002</v>
      </c>
      <c r="Q504" s="42">
        <v>0</v>
      </c>
      <c r="R504" s="42">
        <v>3499.6966670000002</v>
      </c>
      <c r="S504" s="42">
        <v>2050.3033329999998</v>
      </c>
      <c r="T504" s="38">
        <v>0.63057597603603599</v>
      </c>
    </row>
    <row r="505" spans="1:20" ht="14.4" hidden="1" customHeight="1" outlineLevel="4" collapsed="1" x14ac:dyDescent="0.3">
      <c r="A505" s="25" t="s">
        <v>2</v>
      </c>
      <c r="B505" s="25" t="s">
        <v>2</v>
      </c>
      <c r="C505" s="40" t="s">
        <v>2</v>
      </c>
      <c r="D505" s="41" t="s">
        <v>2</v>
      </c>
      <c r="E505" s="41" t="s">
        <v>2</v>
      </c>
      <c r="F505" s="25" t="s">
        <v>2</v>
      </c>
      <c r="H505" s="42">
        <v>300</v>
      </c>
      <c r="I505" s="42">
        <v>0</v>
      </c>
      <c r="J505" s="42">
        <v>300</v>
      </c>
      <c r="K505" s="42">
        <v>4578.82</v>
      </c>
      <c r="L505" s="42">
        <v>0</v>
      </c>
      <c r="M505" s="42">
        <v>4578.82</v>
      </c>
      <c r="N505" s="43">
        <v>-4278.82</v>
      </c>
      <c r="O505" s="38">
        <v>9.99</v>
      </c>
      <c r="P505" s="42">
        <v>4627.7233329999999</v>
      </c>
      <c r="Q505" s="42">
        <v>0</v>
      </c>
      <c r="R505" s="42">
        <v>4627.7233329999999</v>
      </c>
      <c r="S505" s="43">
        <v>-4327.7233329999999</v>
      </c>
      <c r="T505" s="38">
        <v>9.99</v>
      </c>
    </row>
    <row r="506" spans="1:20" ht="14.4" hidden="1" customHeight="1" outlineLevel="4" collapsed="1" x14ac:dyDescent="0.3">
      <c r="A506" s="25" t="s">
        <v>2</v>
      </c>
      <c r="B506" s="25" t="s">
        <v>2</v>
      </c>
      <c r="C506" s="40" t="s">
        <v>2</v>
      </c>
      <c r="D506" s="41" t="s">
        <v>2</v>
      </c>
      <c r="E506" s="41" t="s">
        <v>2</v>
      </c>
      <c r="F506" s="25" t="s">
        <v>2</v>
      </c>
      <c r="H506" s="42">
        <v>2000</v>
      </c>
      <c r="I506" s="42">
        <v>0</v>
      </c>
      <c r="J506" s="42">
        <v>2000</v>
      </c>
      <c r="K506" s="42">
        <v>0</v>
      </c>
      <c r="L506" s="42">
        <v>0</v>
      </c>
      <c r="M506" s="42">
        <v>0</v>
      </c>
      <c r="N506" s="42">
        <v>2000</v>
      </c>
      <c r="O506" s="38">
        <v>0</v>
      </c>
      <c r="P506" s="42">
        <v>0</v>
      </c>
      <c r="Q506" s="42">
        <v>0</v>
      </c>
      <c r="R506" s="42">
        <v>0</v>
      </c>
      <c r="S506" s="42">
        <v>2000</v>
      </c>
      <c r="T506" s="38">
        <v>0</v>
      </c>
    </row>
    <row r="507" spans="1:20" ht="14.4" hidden="1" customHeight="1" outlineLevel="4" collapsed="1" x14ac:dyDescent="0.3">
      <c r="A507" s="25" t="s">
        <v>2</v>
      </c>
      <c r="B507" s="25" t="s">
        <v>2</v>
      </c>
      <c r="C507" s="40" t="s">
        <v>2</v>
      </c>
      <c r="D507" s="41" t="s">
        <v>2</v>
      </c>
      <c r="E507" s="41" t="s">
        <v>2</v>
      </c>
      <c r="F507" s="25" t="s">
        <v>2</v>
      </c>
      <c r="H507" s="42">
        <v>150</v>
      </c>
      <c r="I507" s="42">
        <v>0</v>
      </c>
      <c r="J507" s="42">
        <v>150</v>
      </c>
      <c r="K507" s="42">
        <v>0</v>
      </c>
      <c r="L507" s="42">
        <v>0</v>
      </c>
      <c r="M507" s="42">
        <v>0</v>
      </c>
      <c r="N507" s="42">
        <v>150</v>
      </c>
      <c r="O507" s="38">
        <v>0</v>
      </c>
      <c r="P507" s="42">
        <v>125</v>
      </c>
      <c r="Q507" s="42">
        <v>0</v>
      </c>
      <c r="R507" s="42">
        <v>125</v>
      </c>
      <c r="S507" s="42">
        <v>25</v>
      </c>
      <c r="T507" s="38">
        <v>0.83333333333333337</v>
      </c>
    </row>
    <row r="508" spans="1:20" ht="14.4" hidden="1" customHeight="1" outlineLevel="4" collapsed="1" x14ac:dyDescent="0.3">
      <c r="A508" s="25" t="s">
        <v>2</v>
      </c>
      <c r="B508" s="25" t="s">
        <v>2</v>
      </c>
      <c r="C508" s="40" t="s">
        <v>2</v>
      </c>
      <c r="D508" s="41" t="s">
        <v>2</v>
      </c>
      <c r="E508" s="41" t="s">
        <v>2</v>
      </c>
      <c r="F508" s="25" t="s">
        <v>2</v>
      </c>
      <c r="H508" s="42">
        <v>450</v>
      </c>
      <c r="I508" s="42">
        <v>0</v>
      </c>
      <c r="J508" s="42">
        <v>450</v>
      </c>
      <c r="K508" s="42">
        <v>13121.62</v>
      </c>
      <c r="L508" s="42">
        <v>0</v>
      </c>
      <c r="M508" s="42">
        <v>13121.62</v>
      </c>
      <c r="N508" s="43">
        <v>-12671.62</v>
      </c>
      <c r="O508" s="38">
        <v>9.99</v>
      </c>
      <c r="P508" s="42">
        <v>13434.999999</v>
      </c>
      <c r="Q508" s="42">
        <v>0</v>
      </c>
      <c r="R508" s="42">
        <v>13434.999999</v>
      </c>
      <c r="S508" s="43">
        <v>-12984.999999</v>
      </c>
      <c r="T508" s="38">
        <v>9.99</v>
      </c>
    </row>
    <row r="509" spans="1:20" ht="14.4" hidden="1" customHeight="1" outlineLevel="4" collapsed="1" x14ac:dyDescent="0.3">
      <c r="A509" s="25" t="s">
        <v>2</v>
      </c>
      <c r="B509" s="25" t="s">
        <v>2</v>
      </c>
      <c r="C509" s="40" t="s">
        <v>2</v>
      </c>
      <c r="D509" s="41" t="s">
        <v>2</v>
      </c>
      <c r="E509" s="41" t="s">
        <v>2</v>
      </c>
      <c r="F509" s="25" t="s">
        <v>2</v>
      </c>
      <c r="H509" s="42">
        <v>400</v>
      </c>
      <c r="I509" s="42">
        <v>0</v>
      </c>
      <c r="J509" s="42">
        <v>400</v>
      </c>
      <c r="K509" s="42">
        <v>2300.0500000000002</v>
      </c>
      <c r="L509" s="42">
        <v>0</v>
      </c>
      <c r="M509" s="42">
        <v>2300.0500000000002</v>
      </c>
      <c r="N509" s="43">
        <v>-1900.05</v>
      </c>
      <c r="O509" s="38">
        <v>5.7501249999999997</v>
      </c>
      <c r="P509" s="42">
        <v>2300.0500000000002</v>
      </c>
      <c r="Q509" s="42">
        <v>0</v>
      </c>
      <c r="R509" s="42">
        <v>2300.0500000000002</v>
      </c>
      <c r="S509" s="43">
        <v>-1900.05</v>
      </c>
      <c r="T509" s="38">
        <v>5.7501249999999997</v>
      </c>
    </row>
    <row r="510" spans="1:20" ht="14.4" hidden="1" customHeight="1" outlineLevel="4" collapsed="1" x14ac:dyDescent="0.3">
      <c r="A510" s="25" t="s">
        <v>2</v>
      </c>
      <c r="B510" s="25" t="s">
        <v>2</v>
      </c>
      <c r="C510" s="40" t="s">
        <v>2</v>
      </c>
      <c r="D510" s="41" t="s">
        <v>2</v>
      </c>
      <c r="E510" s="41" t="s">
        <v>2</v>
      </c>
      <c r="F510" s="25" t="s">
        <v>2</v>
      </c>
      <c r="H510" s="42">
        <v>100</v>
      </c>
      <c r="I510" s="42">
        <v>0</v>
      </c>
      <c r="J510" s="42">
        <v>100</v>
      </c>
      <c r="K510" s="43">
        <v>-1722.23</v>
      </c>
      <c r="L510" s="42">
        <v>0</v>
      </c>
      <c r="M510" s="43">
        <v>-1722.23</v>
      </c>
      <c r="N510" s="42">
        <v>1822.23</v>
      </c>
      <c r="O510" s="45">
        <v>-9.99</v>
      </c>
      <c r="P510" s="43">
        <v>-1722.23</v>
      </c>
      <c r="Q510" s="42">
        <v>0</v>
      </c>
      <c r="R510" s="43">
        <v>-1722.23</v>
      </c>
      <c r="S510" s="42">
        <v>1822.23</v>
      </c>
      <c r="T510" s="45">
        <v>-9.99</v>
      </c>
    </row>
    <row r="511" spans="1:20" ht="14.4" hidden="1" customHeight="1" outlineLevel="4" collapsed="1" x14ac:dyDescent="0.3">
      <c r="A511" s="25" t="s">
        <v>2</v>
      </c>
      <c r="B511" s="25" t="s">
        <v>2</v>
      </c>
      <c r="C511" s="40" t="s">
        <v>2</v>
      </c>
      <c r="D511" s="41" t="s">
        <v>2</v>
      </c>
      <c r="E511" s="41" t="s">
        <v>2</v>
      </c>
      <c r="F511" s="25" t="s">
        <v>2</v>
      </c>
      <c r="H511" s="42">
        <v>2000</v>
      </c>
      <c r="I511" s="42">
        <v>0</v>
      </c>
      <c r="J511" s="42">
        <v>2000</v>
      </c>
      <c r="K511" s="42">
        <v>2061</v>
      </c>
      <c r="L511" s="42">
        <v>0</v>
      </c>
      <c r="M511" s="42">
        <v>2061</v>
      </c>
      <c r="N511" s="43">
        <v>-61</v>
      </c>
      <c r="O511" s="38">
        <v>1.0305</v>
      </c>
      <c r="P511" s="42">
        <v>2061</v>
      </c>
      <c r="Q511" s="42">
        <v>0</v>
      </c>
      <c r="R511" s="42">
        <v>2061</v>
      </c>
      <c r="S511" s="43">
        <v>-61</v>
      </c>
      <c r="T511" s="38">
        <v>1.0305</v>
      </c>
    </row>
    <row r="512" spans="1:20" ht="14.4" hidden="1" customHeight="1" outlineLevel="4" collapsed="1" x14ac:dyDescent="0.3">
      <c r="A512" s="25" t="s">
        <v>2</v>
      </c>
      <c r="B512" s="25" t="s">
        <v>2</v>
      </c>
      <c r="C512" s="40" t="s">
        <v>2</v>
      </c>
      <c r="D512" s="41" t="s">
        <v>2</v>
      </c>
      <c r="E512" s="41" t="s">
        <v>2</v>
      </c>
      <c r="F512" s="25" t="s">
        <v>2</v>
      </c>
      <c r="H512" s="42">
        <v>22900</v>
      </c>
      <c r="I512" s="42">
        <v>0</v>
      </c>
      <c r="J512" s="42">
        <v>22900</v>
      </c>
      <c r="K512" s="42">
        <v>10361.1</v>
      </c>
      <c r="L512" s="42">
        <v>0</v>
      </c>
      <c r="M512" s="42">
        <v>10361.1</v>
      </c>
      <c r="N512" s="42">
        <v>12538.9</v>
      </c>
      <c r="O512" s="38">
        <v>0.45244978165938865</v>
      </c>
      <c r="P512" s="42">
        <v>14278.486666000001</v>
      </c>
      <c r="Q512" s="42">
        <v>0</v>
      </c>
      <c r="R512" s="42">
        <v>14278.486666000001</v>
      </c>
      <c r="S512" s="42">
        <v>8621.5133339999993</v>
      </c>
      <c r="T512" s="38">
        <v>0.62351470157205235</v>
      </c>
    </row>
    <row r="513" spans="1:20" ht="14.4" hidden="1" customHeight="1" outlineLevel="4" collapsed="1" x14ac:dyDescent="0.3">
      <c r="A513" s="25" t="s">
        <v>2</v>
      </c>
      <c r="B513" s="25" t="s">
        <v>2</v>
      </c>
      <c r="C513" s="40" t="s">
        <v>2</v>
      </c>
      <c r="D513" s="41" t="s">
        <v>2</v>
      </c>
      <c r="E513" s="41" t="s">
        <v>2</v>
      </c>
      <c r="F513" s="25" t="s">
        <v>2</v>
      </c>
      <c r="H513" s="42">
        <v>65764</v>
      </c>
      <c r="I513" s="42">
        <v>0</v>
      </c>
      <c r="J513" s="42">
        <v>65764</v>
      </c>
      <c r="K513" s="42">
        <v>2218.46</v>
      </c>
      <c r="L513" s="42">
        <v>0</v>
      </c>
      <c r="M513" s="42">
        <v>2218.46</v>
      </c>
      <c r="N513" s="42">
        <v>63545.54</v>
      </c>
      <c r="O513" s="38">
        <v>3.3733653670701295E-2</v>
      </c>
      <c r="P513" s="42">
        <v>27706.06</v>
      </c>
      <c r="Q513" s="42">
        <v>0</v>
      </c>
      <c r="R513" s="42">
        <v>27706.06</v>
      </c>
      <c r="S513" s="42">
        <v>38057.94</v>
      </c>
      <c r="T513" s="38">
        <v>0.4212952375159662</v>
      </c>
    </row>
    <row r="514" spans="1:20" ht="14.4" hidden="1" customHeight="1" outlineLevel="4" collapsed="1" x14ac:dyDescent="0.3">
      <c r="A514" s="25" t="s">
        <v>2</v>
      </c>
      <c r="B514" s="25" t="s">
        <v>2</v>
      </c>
      <c r="C514" s="40" t="s">
        <v>2</v>
      </c>
      <c r="D514" s="41" t="s">
        <v>2</v>
      </c>
      <c r="E514" s="41" t="s">
        <v>2</v>
      </c>
      <c r="F514" s="25" t="s">
        <v>2</v>
      </c>
      <c r="H514" s="42">
        <v>3000</v>
      </c>
      <c r="I514" s="42">
        <v>0</v>
      </c>
      <c r="J514" s="42">
        <v>3000</v>
      </c>
      <c r="K514" s="42">
        <v>755.83</v>
      </c>
      <c r="L514" s="42">
        <v>0</v>
      </c>
      <c r="M514" s="42">
        <v>755.83</v>
      </c>
      <c r="N514" s="42">
        <v>2244.17</v>
      </c>
      <c r="O514" s="38">
        <v>0.25194333333333335</v>
      </c>
      <c r="P514" s="42">
        <v>1012.22</v>
      </c>
      <c r="Q514" s="42">
        <v>0</v>
      </c>
      <c r="R514" s="42">
        <v>1012.22</v>
      </c>
      <c r="S514" s="42">
        <v>1987.78</v>
      </c>
      <c r="T514" s="38">
        <v>0.33740666666666669</v>
      </c>
    </row>
    <row r="515" spans="1:20" ht="14.4" hidden="1" customHeight="1" outlineLevel="4" collapsed="1" x14ac:dyDescent="0.3">
      <c r="A515" s="25" t="s">
        <v>2</v>
      </c>
      <c r="B515" s="25" t="s">
        <v>2</v>
      </c>
      <c r="C515" s="40" t="s">
        <v>2</v>
      </c>
      <c r="D515" s="41" t="s">
        <v>2</v>
      </c>
      <c r="E515" s="41" t="s">
        <v>2</v>
      </c>
      <c r="F515" s="25" t="s">
        <v>2</v>
      </c>
      <c r="H515" s="42">
        <v>0</v>
      </c>
      <c r="I515" s="42">
        <v>0</v>
      </c>
      <c r="J515" s="42">
        <v>0</v>
      </c>
      <c r="K515" s="42">
        <v>1174.48</v>
      </c>
      <c r="L515" s="42">
        <v>0</v>
      </c>
      <c r="M515" s="42">
        <v>1174.48</v>
      </c>
      <c r="N515" s="43">
        <v>-1174.48</v>
      </c>
      <c r="O515" s="45">
        <v>-1</v>
      </c>
      <c r="P515" s="42">
        <v>1204.83</v>
      </c>
      <c r="Q515" s="42">
        <v>0</v>
      </c>
      <c r="R515" s="42">
        <v>1204.83</v>
      </c>
      <c r="S515" s="43">
        <v>-1204.83</v>
      </c>
      <c r="T515" s="45">
        <v>-1</v>
      </c>
    </row>
    <row r="516" spans="1:20" ht="14.4" hidden="1" customHeight="1" outlineLevel="4" collapsed="1" x14ac:dyDescent="0.3">
      <c r="A516" s="25" t="s">
        <v>2</v>
      </c>
      <c r="B516" s="25" t="s">
        <v>2</v>
      </c>
      <c r="C516" s="40" t="s">
        <v>2</v>
      </c>
      <c r="D516" s="41" t="s">
        <v>2</v>
      </c>
      <c r="E516" s="41" t="s">
        <v>2</v>
      </c>
      <c r="F516" s="25" t="s">
        <v>2</v>
      </c>
      <c r="H516" s="42">
        <v>0</v>
      </c>
      <c r="I516" s="42">
        <v>0</v>
      </c>
      <c r="J516" s="42">
        <v>0</v>
      </c>
      <c r="K516" s="42">
        <v>224.62</v>
      </c>
      <c r="L516" s="42">
        <v>4212</v>
      </c>
      <c r="M516" s="42">
        <v>4436.62</v>
      </c>
      <c r="N516" s="43">
        <v>-4436.62</v>
      </c>
      <c r="O516" s="45">
        <v>-1</v>
      </c>
      <c r="P516" s="42">
        <v>224.62</v>
      </c>
      <c r="Q516" s="42">
        <v>0</v>
      </c>
      <c r="R516" s="42">
        <v>224.62</v>
      </c>
      <c r="S516" s="43">
        <v>-4436.62</v>
      </c>
      <c r="T516" s="45">
        <v>-1</v>
      </c>
    </row>
    <row r="517" spans="1:20" ht="14.4" hidden="1" customHeight="1" outlineLevel="4" collapsed="1" x14ac:dyDescent="0.3">
      <c r="A517" s="25" t="s">
        <v>2</v>
      </c>
      <c r="B517" s="25" t="s">
        <v>2</v>
      </c>
      <c r="C517" s="40" t="s">
        <v>2</v>
      </c>
      <c r="D517" s="41" t="s">
        <v>2</v>
      </c>
      <c r="E517" s="41" t="s">
        <v>2</v>
      </c>
      <c r="F517" s="25" t="s">
        <v>2</v>
      </c>
      <c r="H517" s="42">
        <v>8160</v>
      </c>
      <c r="I517" s="42">
        <v>0</v>
      </c>
      <c r="J517" s="42">
        <v>8160</v>
      </c>
      <c r="K517" s="42">
        <v>3875.34</v>
      </c>
      <c r="L517" s="42">
        <v>0</v>
      </c>
      <c r="M517" s="42">
        <v>3875.34</v>
      </c>
      <c r="N517" s="42">
        <v>4284.66</v>
      </c>
      <c r="O517" s="38">
        <v>0.4749191176470588</v>
      </c>
      <c r="P517" s="42">
        <v>7288.3433329999998</v>
      </c>
      <c r="Q517" s="42">
        <v>0</v>
      </c>
      <c r="R517" s="42">
        <v>7288.3433329999998</v>
      </c>
      <c r="S517" s="42">
        <v>871.65666699999997</v>
      </c>
      <c r="T517" s="38">
        <v>0.89317933002450978</v>
      </c>
    </row>
    <row r="518" spans="1:20" ht="14.4" hidden="1" customHeight="1" outlineLevel="4" collapsed="1" x14ac:dyDescent="0.3">
      <c r="A518" s="25" t="s">
        <v>2</v>
      </c>
      <c r="B518" s="25" t="s">
        <v>2</v>
      </c>
      <c r="C518" s="40" t="s">
        <v>2</v>
      </c>
      <c r="D518" s="41" t="s">
        <v>2</v>
      </c>
      <c r="E518" s="41" t="s">
        <v>2</v>
      </c>
      <c r="F518" s="25" t="s">
        <v>2</v>
      </c>
      <c r="H518" s="42">
        <v>104653</v>
      </c>
      <c r="I518" s="42">
        <v>0</v>
      </c>
      <c r="J518" s="42">
        <v>104653</v>
      </c>
      <c r="K518" s="42">
        <v>89815.43</v>
      </c>
      <c r="L518" s="42">
        <v>110453.66</v>
      </c>
      <c r="M518" s="42">
        <v>200269.09</v>
      </c>
      <c r="N518" s="43">
        <v>-95616.09</v>
      </c>
      <c r="O518" s="38">
        <v>1.9136488203873754</v>
      </c>
      <c r="P518" s="42">
        <v>167806.85666699999</v>
      </c>
      <c r="Q518" s="42">
        <v>0</v>
      </c>
      <c r="R518" s="42">
        <v>167806.85666699999</v>
      </c>
      <c r="S518" s="43">
        <v>-173607.51666699999</v>
      </c>
      <c r="T518" s="38">
        <v>2.6588871476880738</v>
      </c>
    </row>
    <row r="519" spans="1:20" ht="14.4" hidden="1" customHeight="1" outlineLevel="4" collapsed="1" x14ac:dyDescent="0.3">
      <c r="A519" s="25" t="s">
        <v>2</v>
      </c>
      <c r="B519" s="25" t="s">
        <v>2</v>
      </c>
      <c r="C519" s="40" t="s">
        <v>2</v>
      </c>
      <c r="D519" s="41" t="s">
        <v>2</v>
      </c>
      <c r="E519" s="41" t="s">
        <v>2</v>
      </c>
      <c r="F519" s="25" t="s">
        <v>2</v>
      </c>
      <c r="H519" s="42">
        <v>2920</v>
      </c>
      <c r="I519" s="42">
        <v>0</v>
      </c>
      <c r="J519" s="42">
        <v>2920</v>
      </c>
      <c r="K519" s="42">
        <v>11692.31</v>
      </c>
      <c r="L519" s="42">
        <v>0</v>
      </c>
      <c r="M519" s="42">
        <v>11692.31</v>
      </c>
      <c r="N519" s="43">
        <v>-8772.31</v>
      </c>
      <c r="O519" s="38">
        <v>4.0042157534246572</v>
      </c>
      <c r="P519" s="42">
        <v>11705.476667000001</v>
      </c>
      <c r="Q519" s="42">
        <v>0</v>
      </c>
      <c r="R519" s="42">
        <v>11705.476667000001</v>
      </c>
      <c r="S519" s="43">
        <v>-8785.4766670000008</v>
      </c>
      <c r="T519" s="38">
        <v>4.0087248859589044</v>
      </c>
    </row>
    <row r="520" spans="1:20" ht="14.4" hidden="1" customHeight="1" outlineLevel="4" collapsed="1" x14ac:dyDescent="0.3">
      <c r="A520" s="25" t="s">
        <v>2</v>
      </c>
      <c r="B520" s="25" t="s">
        <v>2</v>
      </c>
      <c r="C520" s="40" t="s">
        <v>2</v>
      </c>
      <c r="D520" s="41" t="s">
        <v>2</v>
      </c>
      <c r="E520" s="41" t="s">
        <v>2</v>
      </c>
      <c r="F520" s="25" t="s">
        <v>2</v>
      </c>
      <c r="H520" s="42">
        <v>6300</v>
      </c>
      <c r="I520" s="42">
        <v>0</v>
      </c>
      <c r="J520" s="42">
        <v>6300</v>
      </c>
      <c r="K520" s="42">
        <v>0</v>
      </c>
      <c r="L520" s="42">
        <v>0</v>
      </c>
      <c r="M520" s="42">
        <v>0</v>
      </c>
      <c r="N520" s="42">
        <v>6300</v>
      </c>
      <c r="O520" s="38">
        <v>0</v>
      </c>
      <c r="P520" s="42">
        <v>10.25</v>
      </c>
      <c r="Q520" s="42">
        <v>0</v>
      </c>
      <c r="R520" s="42">
        <v>10.25</v>
      </c>
      <c r="S520" s="42">
        <v>6289.75</v>
      </c>
      <c r="T520" s="38">
        <v>1.6269841269841269E-3</v>
      </c>
    </row>
    <row r="521" spans="1:20" ht="14.4" hidden="1" customHeight="1" outlineLevel="4" collapsed="1" x14ac:dyDescent="0.3">
      <c r="A521" s="25" t="s">
        <v>2</v>
      </c>
      <c r="B521" s="25" t="s">
        <v>2</v>
      </c>
      <c r="C521" s="40" t="s">
        <v>2</v>
      </c>
      <c r="D521" s="41" t="s">
        <v>2</v>
      </c>
      <c r="E521" s="41" t="s">
        <v>2</v>
      </c>
      <c r="F521" s="25" t="s">
        <v>2</v>
      </c>
      <c r="H521" s="42">
        <v>4650</v>
      </c>
      <c r="I521" s="42">
        <v>0</v>
      </c>
      <c r="J521" s="42">
        <v>4650</v>
      </c>
      <c r="K521" s="42">
        <v>2202</v>
      </c>
      <c r="L521" s="42">
        <v>0</v>
      </c>
      <c r="M521" s="42">
        <v>2202</v>
      </c>
      <c r="N521" s="42">
        <v>2448</v>
      </c>
      <c r="O521" s="38">
        <v>0.47354838709677421</v>
      </c>
      <c r="P521" s="42">
        <v>2481.08</v>
      </c>
      <c r="Q521" s="42">
        <v>0</v>
      </c>
      <c r="R521" s="42">
        <v>2481.08</v>
      </c>
      <c r="S521" s="42">
        <v>2168.92</v>
      </c>
      <c r="T521" s="38">
        <v>0.53356559139784943</v>
      </c>
    </row>
    <row r="522" spans="1:20" ht="14.4" hidden="1" customHeight="1" outlineLevel="4" collapsed="1" x14ac:dyDescent="0.3">
      <c r="A522" s="25" t="s">
        <v>2</v>
      </c>
      <c r="B522" s="25" t="s">
        <v>2</v>
      </c>
      <c r="C522" s="40" t="s">
        <v>2</v>
      </c>
      <c r="D522" s="41" t="s">
        <v>2</v>
      </c>
      <c r="E522" s="41" t="s">
        <v>2</v>
      </c>
      <c r="F522" s="25" t="s">
        <v>2</v>
      </c>
      <c r="H522" s="42">
        <v>8700</v>
      </c>
      <c r="I522" s="42">
        <v>0</v>
      </c>
      <c r="J522" s="42">
        <v>8700</v>
      </c>
      <c r="K522" s="42">
        <v>4806</v>
      </c>
      <c r="L522" s="42">
        <v>0</v>
      </c>
      <c r="M522" s="42">
        <v>4806</v>
      </c>
      <c r="N522" s="42">
        <v>3894</v>
      </c>
      <c r="O522" s="38">
        <v>0.55241379310344829</v>
      </c>
      <c r="P522" s="42">
        <v>4894.396667</v>
      </c>
      <c r="Q522" s="42">
        <v>0</v>
      </c>
      <c r="R522" s="42">
        <v>4894.396667</v>
      </c>
      <c r="S522" s="42">
        <v>3805.603333</v>
      </c>
      <c r="T522" s="38">
        <v>0.5625743295402299</v>
      </c>
    </row>
    <row r="523" spans="1:20" ht="14.4" hidden="1" customHeight="1" outlineLevel="4" collapsed="1" x14ac:dyDescent="0.3">
      <c r="A523" s="25" t="s">
        <v>2</v>
      </c>
      <c r="B523" s="25" t="s">
        <v>2</v>
      </c>
      <c r="C523" s="40" t="s">
        <v>2</v>
      </c>
      <c r="D523" s="41" t="s">
        <v>2</v>
      </c>
      <c r="E523" s="41" t="s">
        <v>2</v>
      </c>
      <c r="F523" s="25" t="s">
        <v>2</v>
      </c>
      <c r="H523" s="42">
        <v>3750</v>
      </c>
      <c r="I523" s="42">
        <v>0</v>
      </c>
      <c r="J523" s="42">
        <v>3750</v>
      </c>
      <c r="K523" s="42">
        <v>2887.05</v>
      </c>
      <c r="L523" s="42">
        <v>0</v>
      </c>
      <c r="M523" s="42">
        <v>2887.05</v>
      </c>
      <c r="N523" s="42">
        <v>862.95</v>
      </c>
      <c r="O523" s="38">
        <v>0.76988000000000001</v>
      </c>
      <c r="P523" s="42">
        <v>2907.96</v>
      </c>
      <c r="Q523" s="42">
        <v>0</v>
      </c>
      <c r="R523" s="42">
        <v>2907.96</v>
      </c>
      <c r="S523" s="42">
        <v>842.04</v>
      </c>
      <c r="T523" s="38">
        <v>0.77545600000000003</v>
      </c>
    </row>
    <row r="524" spans="1:20" ht="14.4" hidden="1" customHeight="1" outlineLevel="4" collapsed="1" x14ac:dyDescent="0.3">
      <c r="A524" s="25" t="s">
        <v>2</v>
      </c>
      <c r="B524" s="25" t="s">
        <v>2</v>
      </c>
      <c r="C524" s="40" t="s">
        <v>2</v>
      </c>
      <c r="D524" s="41" t="s">
        <v>2</v>
      </c>
      <c r="E524" s="41" t="s">
        <v>2</v>
      </c>
      <c r="F524" s="25" t="s">
        <v>2</v>
      </c>
      <c r="H524" s="42">
        <v>2650</v>
      </c>
      <c r="I524" s="42">
        <v>0</v>
      </c>
      <c r="J524" s="42">
        <v>2650</v>
      </c>
      <c r="K524" s="42">
        <v>2700</v>
      </c>
      <c r="L524" s="42">
        <v>0</v>
      </c>
      <c r="M524" s="42">
        <v>2700</v>
      </c>
      <c r="N524" s="43">
        <v>-50</v>
      </c>
      <c r="O524" s="38">
        <v>1.0188679245283019</v>
      </c>
      <c r="P524" s="42">
        <v>2744.95</v>
      </c>
      <c r="Q524" s="42">
        <v>0</v>
      </c>
      <c r="R524" s="42">
        <v>2744.95</v>
      </c>
      <c r="S524" s="43">
        <v>-94.95</v>
      </c>
      <c r="T524" s="38">
        <v>1.0358301886792454</v>
      </c>
    </row>
    <row r="525" spans="1:20" ht="14.4" hidden="1" customHeight="1" outlineLevel="4" collapsed="1" x14ac:dyDescent="0.3">
      <c r="A525" s="25" t="s">
        <v>2</v>
      </c>
      <c r="B525" s="25" t="s">
        <v>2</v>
      </c>
      <c r="C525" s="40" t="s">
        <v>2</v>
      </c>
      <c r="D525" s="41" t="s">
        <v>2</v>
      </c>
      <c r="E525" s="41" t="s">
        <v>2</v>
      </c>
      <c r="F525" s="25" t="s">
        <v>2</v>
      </c>
      <c r="H525" s="42">
        <v>825</v>
      </c>
      <c r="I525" s="42">
        <v>0</v>
      </c>
      <c r="J525" s="42">
        <v>825</v>
      </c>
      <c r="K525" s="42">
        <v>813.32</v>
      </c>
      <c r="L525" s="42">
        <v>0</v>
      </c>
      <c r="M525" s="42">
        <v>813.32</v>
      </c>
      <c r="N525" s="42">
        <v>11.68</v>
      </c>
      <c r="O525" s="38">
        <v>0.9858424242424243</v>
      </c>
      <c r="P525" s="42">
        <v>879.95</v>
      </c>
      <c r="Q525" s="42">
        <v>0</v>
      </c>
      <c r="R525" s="42">
        <v>879.95</v>
      </c>
      <c r="S525" s="43">
        <v>-54.95</v>
      </c>
      <c r="T525" s="38">
        <v>1.0666060606060606</v>
      </c>
    </row>
    <row r="526" spans="1:20" ht="14.4" hidden="1" customHeight="1" outlineLevel="4" collapsed="1" x14ac:dyDescent="0.3">
      <c r="A526" s="25" t="s">
        <v>2</v>
      </c>
      <c r="B526" s="25" t="s">
        <v>2</v>
      </c>
      <c r="C526" s="40" t="s">
        <v>2</v>
      </c>
      <c r="D526" s="41" t="s">
        <v>2</v>
      </c>
      <c r="E526" s="41" t="s">
        <v>2</v>
      </c>
      <c r="F526" s="25" t="s">
        <v>2</v>
      </c>
      <c r="H526" s="42">
        <v>3550</v>
      </c>
      <c r="I526" s="42">
        <v>0</v>
      </c>
      <c r="J526" s="42">
        <v>3550</v>
      </c>
      <c r="K526" s="42">
        <v>855.38</v>
      </c>
      <c r="L526" s="42">
        <v>0</v>
      </c>
      <c r="M526" s="42">
        <v>855.38</v>
      </c>
      <c r="N526" s="42">
        <v>2694.62</v>
      </c>
      <c r="O526" s="38">
        <v>0.24095211267605635</v>
      </c>
      <c r="P526" s="42">
        <v>2562.16</v>
      </c>
      <c r="Q526" s="42">
        <v>0</v>
      </c>
      <c r="R526" s="42">
        <v>2562.16</v>
      </c>
      <c r="S526" s="42">
        <v>987.84</v>
      </c>
      <c r="T526" s="38">
        <v>0.72173521126760565</v>
      </c>
    </row>
    <row r="527" spans="1:20" ht="14.4" hidden="1" customHeight="1" outlineLevel="4" collapsed="1" x14ac:dyDescent="0.3">
      <c r="A527" s="25" t="s">
        <v>2</v>
      </c>
      <c r="B527" s="25" t="s">
        <v>2</v>
      </c>
      <c r="C527" s="40" t="s">
        <v>2</v>
      </c>
      <c r="D527" s="41" t="s">
        <v>2</v>
      </c>
      <c r="E527" s="41" t="s">
        <v>2</v>
      </c>
      <c r="F527" s="25" t="s">
        <v>2</v>
      </c>
      <c r="H527" s="42">
        <v>3030</v>
      </c>
      <c r="I527" s="42">
        <v>0</v>
      </c>
      <c r="J527" s="42">
        <v>3030</v>
      </c>
      <c r="K527" s="42">
        <v>0</v>
      </c>
      <c r="L527" s="42">
        <v>0</v>
      </c>
      <c r="M527" s="42">
        <v>0</v>
      </c>
      <c r="N527" s="42">
        <v>3030</v>
      </c>
      <c r="O527" s="38">
        <v>0</v>
      </c>
      <c r="P527" s="42">
        <v>1496.06</v>
      </c>
      <c r="Q527" s="42">
        <v>0</v>
      </c>
      <c r="R527" s="42">
        <v>1496.06</v>
      </c>
      <c r="S527" s="42">
        <v>1533.94</v>
      </c>
      <c r="T527" s="38">
        <v>0.49374917491749176</v>
      </c>
    </row>
    <row r="528" spans="1:20" ht="14.4" hidden="1" customHeight="1" outlineLevel="4" collapsed="1" x14ac:dyDescent="0.3">
      <c r="A528" s="25" t="s">
        <v>2</v>
      </c>
      <c r="B528" s="25" t="s">
        <v>2</v>
      </c>
      <c r="C528" s="40" t="s">
        <v>2</v>
      </c>
      <c r="D528" s="41" t="s">
        <v>2</v>
      </c>
      <c r="E528" s="41" t="s">
        <v>2</v>
      </c>
      <c r="F528" s="25" t="s">
        <v>2</v>
      </c>
      <c r="H528" s="42">
        <v>300</v>
      </c>
      <c r="I528" s="42">
        <v>0</v>
      </c>
      <c r="J528" s="42">
        <v>300</v>
      </c>
      <c r="K528" s="42">
        <v>0</v>
      </c>
      <c r="L528" s="42">
        <v>0</v>
      </c>
      <c r="M528" s="42">
        <v>0</v>
      </c>
      <c r="N528" s="42">
        <v>300</v>
      </c>
      <c r="O528" s="38">
        <v>0</v>
      </c>
      <c r="P528" s="42">
        <v>0</v>
      </c>
      <c r="Q528" s="42">
        <v>0</v>
      </c>
      <c r="R528" s="42">
        <v>0</v>
      </c>
      <c r="S528" s="42">
        <v>300</v>
      </c>
      <c r="T528" s="38">
        <v>0</v>
      </c>
    </row>
    <row r="529" spans="1:20" ht="14.4" hidden="1" customHeight="1" outlineLevel="4" collapsed="1" x14ac:dyDescent="0.3">
      <c r="A529" s="25" t="s">
        <v>2</v>
      </c>
      <c r="B529" s="25" t="s">
        <v>2</v>
      </c>
      <c r="C529" s="40" t="s">
        <v>2</v>
      </c>
      <c r="D529" s="41" t="s">
        <v>2</v>
      </c>
      <c r="E529" s="41" t="s">
        <v>2</v>
      </c>
      <c r="F529" s="25" t="s">
        <v>2</v>
      </c>
      <c r="H529" s="42">
        <v>6300</v>
      </c>
      <c r="I529" s="42">
        <v>0</v>
      </c>
      <c r="J529" s="42">
        <v>6300</v>
      </c>
      <c r="K529" s="42">
        <v>0</v>
      </c>
      <c r="L529" s="42">
        <v>0</v>
      </c>
      <c r="M529" s="42">
        <v>0</v>
      </c>
      <c r="N529" s="42">
        <v>6300</v>
      </c>
      <c r="O529" s="38">
        <v>0</v>
      </c>
      <c r="P529" s="42">
        <v>0</v>
      </c>
      <c r="Q529" s="42">
        <v>0</v>
      </c>
      <c r="R529" s="42">
        <v>0</v>
      </c>
      <c r="S529" s="42">
        <v>6300</v>
      </c>
      <c r="T529" s="38">
        <v>0</v>
      </c>
    </row>
    <row r="530" spans="1:20" ht="14.4" hidden="1" customHeight="1" outlineLevel="4" collapsed="1" x14ac:dyDescent="0.3">
      <c r="A530" s="25" t="s">
        <v>2</v>
      </c>
      <c r="B530" s="25" t="s">
        <v>2</v>
      </c>
      <c r="C530" s="40" t="s">
        <v>2</v>
      </c>
      <c r="D530" s="41" t="s">
        <v>2</v>
      </c>
      <c r="E530" s="41" t="s">
        <v>2</v>
      </c>
      <c r="F530" s="25" t="s">
        <v>2</v>
      </c>
      <c r="H530" s="42">
        <v>1325</v>
      </c>
      <c r="I530" s="42">
        <v>0</v>
      </c>
      <c r="J530" s="42">
        <v>1325</v>
      </c>
      <c r="K530" s="42">
        <v>0</v>
      </c>
      <c r="L530" s="42">
        <v>0</v>
      </c>
      <c r="M530" s="42">
        <v>0</v>
      </c>
      <c r="N530" s="42">
        <v>1325</v>
      </c>
      <c r="O530" s="38">
        <v>0</v>
      </c>
      <c r="P530" s="42">
        <v>0</v>
      </c>
      <c r="Q530" s="42">
        <v>0</v>
      </c>
      <c r="R530" s="42">
        <v>0</v>
      </c>
      <c r="S530" s="42">
        <v>1325</v>
      </c>
      <c r="T530" s="38">
        <v>0</v>
      </c>
    </row>
    <row r="531" spans="1:20" ht="14.4" hidden="1" customHeight="1" outlineLevel="4" collapsed="1" x14ac:dyDescent="0.3">
      <c r="A531" s="25" t="s">
        <v>2</v>
      </c>
      <c r="B531" s="25" t="s">
        <v>2</v>
      </c>
      <c r="C531" s="40" t="s">
        <v>2</v>
      </c>
      <c r="D531" s="41" t="s">
        <v>2</v>
      </c>
      <c r="E531" s="41" t="s">
        <v>2</v>
      </c>
      <c r="F531" s="25" t="s">
        <v>2</v>
      </c>
      <c r="H531" s="42">
        <v>6810</v>
      </c>
      <c r="I531" s="42">
        <v>0</v>
      </c>
      <c r="J531" s="42">
        <v>6810</v>
      </c>
      <c r="K531" s="42">
        <v>406.41</v>
      </c>
      <c r="L531" s="42">
        <v>0</v>
      </c>
      <c r="M531" s="42">
        <v>406.41</v>
      </c>
      <c r="N531" s="42">
        <v>6403.59</v>
      </c>
      <c r="O531" s="38">
        <v>5.96784140969163E-2</v>
      </c>
      <c r="P531" s="42">
        <v>2847.34</v>
      </c>
      <c r="Q531" s="42">
        <v>0</v>
      </c>
      <c r="R531" s="42">
        <v>2847.34</v>
      </c>
      <c r="S531" s="42">
        <v>3962.66</v>
      </c>
      <c r="T531" s="38">
        <v>0.41811160058737151</v>
      </c>
    </row>
    <row r="532" spans="1:20" ht="14.4" hidden="1" customHeight="1" outlineLevel="4" collapsed="1" x14ac:dyDescent="0.3">
      <c r="A532" s="25" t="s">
        <v>2</v>
      </c>
      <c r="B532" s="25" t="s">
        <v>2</v>
      </c>
      <c r="C532" s="40" t="s">
        <v>2</v>
      </c>
      <c r="D532" s="41" t="s">
        <v>2</v>
      </c>
      <c r="E532" s="41" t="s">
        <v>2</v>
      </c>
      <c r="F532" s="25" t="s">
        <v>2</v>
      </c>
      <c r="H532" s="42">
        <v>800</v>
      </c>
      <c r="I532" s="42">
        <v>0</v>
      </c>
      <c r="J532" s="42">
        <v>800</v>
      </c>
      <c r="K532" s="42">
        <v>463.04</v>
      </c>
      <c r="L532" s="42">
        <v>0</v>
      </c>
      <c r="M532" s="42">
        <v>463.04</v>
      </c>
      <c r="N532" s="42">
        <v>336.96</v>
      </c>
      <c r="O532" s="38">
        <v>0.57879999999999998</v>
      </c>
      <c r="P532" s="42">
        <v>912.31</v>
      </c>
      <c r="Q532" s="42">
        <v>0</v>
      </c>
      <c r="R532" s="42">
        <v>912.31</v>
      </c>
      <c r="S532" s="43">
        <v>-112.31</v>
      </c>
      <c r="T532" s="38">
        <v>1.1403875000000001</v>
      </c>
    </row>
    <row r="533" spans="1:20" ht="14.4" hidden="1" customHeight="1" outlineLevel="4" collapsed="1" x14ac:dyDescent="0.3">
      <c r="A533" s="25" t="s">
        <v>2</v>
      </c>
      <c r="B533" s="25" t="s">
        <v>2</v>
      </c>
      <c r="C533" s="40" t="s">
        <v>2</v>
      </c>
      <c r="D533" s="41" t="s">
        <v>2</v>
      </c>
      <c r="E533" s="41" t="s">
        <v>2</v>
      </c>
      <c r="F533" s="25" t="s">
        <v>2</v>
      </c>
      <c r="H533" s="42">
        <v>800</v>
      </c>
      <c r="I533" s="42">
        <v>0</v>
      </c>
      <c r="J533" s="42">
        <v>800</v>
      </c>
      <c r="K533" s="42">
        <v>0</v>
      </c>
      <c r="L533" s="42">
        <v>0</v>
      </c>
      <c r="M533" s="42">
        <v>0</v>
      </c>
      <c r="N533" s="42">
        <v>800</v>
      </c>
      <c r="O533" s="38">
        <v>0</v>
      </c>
      <c r="P533" s="42">
        <v>0</v>
      </c>
      <c r="Q533" s="42">
        <v>0</v>
      </c>
      <c r="R533" s="42">
        <v>0</v>
      </c>
      <c r="S533" s="42">
        <v>800</v>
      </c>
      <c r="T533" s="38">
        <v>0</v>
      </c>
    </row>
    <row r="534" spans="1:20" ht="14.4" hidden="1" customHeight="1" outlineLevel="4" collapsed="1" x14ac:dyDescent="0.3">
      <c r="A534" s="25" t="s">
        <v>2</v>
      </c>
      <c r="B534" s="25" t="s">
        <v>2</v>
      </c>
      <c r="C534" s="40" t="s">
        <v>2</v>
      </c>
      <c r="D534" s="41" t="s">
        <v>2</v>
      </c>
      <c r="E534" s="41" t="s">
        <v>2</v>
      </c>
      <c r="F534" s="25" t="s">
        <v>2</v>
      </c>
      <c r="H534" s="42">
        <v>3000</v>
      </c>
      <c r="I534" s="42">
        <v>0</v>
      </c>
      <c r="J534" s="42">
        <v>3000</v>
      </c>
      <c r="K534" s="42">
        <v>4734.66</v>
      </c>
      <c r="L534" s="42">
        <v>0</v>
      </c>
      <c r="M534" s="42">
        <v>4734.66</v>
      </c>
      <c r="N534" s="43">
        <v>-1734.66</v>
      </c>
      <c r="O534" s="38">
        <v>1.57822</v>
      </c>
      <c r="P534" s="42">
        <v>5746.14</v>
      </c>
      <c r="Q534" s="42">
        <v>0</v>
      </c>
      <c r="R534" s="42">
        <v>5746.14</v>
      </c>
      <c r="S534" s="43">
        <v>-2746.14</v>
      </c>
      <c r="T534" s="38">
        <v>1.9153800000000001</v>
      </c>
    </row>
    <row r="535" spans="1:20" ht="14.4" hidden="1" customHeight="1" outlineLevel="4" collapsed="1" x14ac:dyDescent="0.3">
      <c r="A535" s="25" t="s">
        <v>2</v>
      </c>
      <c r="B535" s="25" t="s">
        <v>2</v>
      </c>
      <c r="C535" s="40" t="s">
        <v>2</v>
      </c>
      <c r="D535" s="41" t="s">
        <v>2</v>
      </c>
      <c r="E535" s="41" t="s">
        <v>2</v>
      </c>
      <c r="F535" s="25" t="s">
        <v>2</v>
      </c>
      <c r="H535" s="42">
        <v>2000</v>
      </c>
      <c r="I535" s="42">
        <v>0</v>
      </c>
      <c r="J535" s="42">
        <v>2000</v>
      </c>
      <c r="K535" s="42">
        <v>756.05</v>
      </c>
      <c r="L535" s="42">
        <v>0</v>
      </c>
      <c r="M535" s="42">
        <v>756.05</v>
      </c>
      <c r="N535" s="42">
        <v>1243.95</v>
      </c>
      <c r="O535" s="38">
        <v>0.378025</v>
      </c>
      <c r="P535" s="42">
        <v>980.88666599999999</v>
      </c>
      <c r="Q535" s="42">
        <v>0</v>
      </c>
      <c r="R535" s="42">
        <v>980.88666599999999</v>
      </c>
      <c r="S535" s="42">
        <v>1019.113334</v>
      </c>
      <c r="T535" s="38">
        <v>0.49044333299999998</v>
      </c>
    </row>
    <row r="536" spans="1:20" ht="14.4" hidden="1" customHeight="1" outlineLevel="4" collapsed="1" x14ac:dyDescent="0.3">
      <c r="A536" s="25" t="s">
        <v>2</v>
      </c>
      <c r="B536" s="25" t="s">
        <v>2</v>
      </c>
      <c r="C536" s="40" t="s">
        <v>2</v>
      </c>
      <c r="D536" s="41" t="s">
        <v>2</v>
      </c>
      <c r="E536" s="41" t="s">
        <v>2</v>
      </c>
      <c r="F536" s="25" t="s">
        <v>2</v>
      </c>
      <c r="H536" s="42">
        <v>2950</v>
      </c>
      <c r="I536" s="42">
        <v>0</v>
      </c>
      <c r="J536" s="42">
        <v>2950</v>
      </c>
      <c r="K536" s="42">
        <v>0</v>
      </c>
      <c r="L536" s="42">
        <v>0</v>
      </c>
      <c r="M536" s="42">
        <v>0</v>
      </c>
      <c r="N536" s="42">
        <v>2950</v>
      </c>
      <c r="O536" s="38">
        <v>0</v>
      </c>
      <c r="P536" s="42">
        <v>0</v>
      </c>
      <c r="Q536" s="42">
        <v>0</v>
      </c>
      <c r="R536" s="42">
        <v>0</v>
      </c>
      <c r="S536" s="42">
        <v>2950</v>
      </c>
      <c r="T536" s="38">
        <v>0</v>
      </c>
    </row>
    <row r="537" spans="1:20" ht="14.4" hidden="1" customHeight="1" outlineLevel="4" collapsed="1" x14ac:dyDescent="0.3">
      <c r="A537" s="25" t="s">
        <v>2</v>
      </c>
      <c r="B537" s="25" t="s">
        <v>2</v>
      </c>
      <c r="C537" s="40" t="s">
        <v>2</v>
      </c>
      <c r="D537" s="41" t="s">
        <v>2</v>
      </c>
      <c r="E537" s="41" t="s">
        <v>2</v>
      </c>
      <c r="F537" s="25" t="s">
        <v>2</v>
      </c>
      <c r="H537" s="42">
        <v>1500</v>
      </c>
      <c r="I537" s="42">
        <v>0</v>
      </c>
      <c r="J537" s="42">
        <v>1500</v>
      </c>
      <c r="K537" s="42">
        <v>0</v>
      </c>
      <c r="L537" s="42">
        <v>0</v>
      </c>
      <c r="M537" s="42">
        <v>0</v>
      </c>
      <c r="N537" s="42">
        <v>1500</v>
      </c>
      <c r="O537" s="38">
        <v>0</v>
      </c>
      <c r="P537" s="42">
        <v>0</v>
      </c>
      <c r="Q537" s="42">
        <v>0</v>
      </c>
      <c r="R537" s="42">
        <v>0</v>
      </c>
      <c r="S537" s="42">
        <v>1500</v>
      </c>
      <c r="T537" s="38">
        <v>0</v>
      </c>
    </row>
    <row r="538" spans="1:20" ht="14.4" hidden="1" customHeight="1" outlineLevel="4" collapsed="1" x14ac:dyDescent="0.3">
      <c r="A538" s="25" t="s">
        <v>2</v>
      </c>
      <c r="B538" s="25" t="s">
        <v>2</v>
      </c>
      <c r="C538" s="40" t="s">
        <v>2</v>
      </c>
      <c r="D538" s="41" t="s">
        <v>2</v>
      </c>
      <c r="E538" s="41" t="s">
        <v>2</v>
      </c>
      <c r="F538" s="25" t="s">
        <v>2</v>
      </c>
      <c r="H538" s="42">
        <v>1750</v>
      </c>
      <c r="I538" s="42">
        <v>0</v>
      </c>
      <c r="J538" s="42">
        <v>1750</v>
      </c>
      <c r="K538" s="42">
        <v>57.5</v>
      </c>
      <c r="L538" s="42">
        <v>0</v>
      </c>
      <c r="M538" s="42">
        <v>57.5</v>
      </c>
      <c r="N538" s="42">
        <v>1692.5</v>
      </c>
      <c r="O538" s="38">
        <v>3.2857142857142856E-2</v>
      </c>
      <c r="P538" s="42">
        <v>78.036665999999997</v>
      </c>
      <c r="Q538" s="42">
        <v>0</v>
      </c>
      <c r="R538" s="42">
        <v>78.036665999999997</v>
      </c>
      <c r="S538" s="42">
        <v>1671.963334</v>
      </c>
      <c r="T538" s="38">
        <v>4.4592380571428572E-2</v>
      </c>
    </row>
    <row r="539" spans="1:20" ht="14.4" hidden="1" customHeight="1" outlineLevel="4" collapsed="1" x14ac:dyDescent="0.3">
      <c r="A539" s="25" t="s">
        <v>2</v>
      </c>
      <c r="B539" s="25" t="s">
        <v>2</v>
      </c>
      <c r="C539" s="40" t="s">
        <v>2</v>
      </c>
      <c r="D539" s="41" t="s">
        <v>2</v>
      </c>
      <c r="E539" s="41" t="s">
        <v>2</v>
      </c>
      <c r="F539" s="25" t="s">
        <v>2</v>
      </c>
      <c r="H539" s="42">
        <v>2810</v>
      </c>
      <c r="I539" s="42">
        <v>0</v>
      </c>
      <c r="J539" s="42">
        <v>2810</v>
      </c>
      <c r="K539" s="42">
        <v>0</v>
      </c>
      <c r="L539" s="42">
        <v>0</v>
      </c>
      <c r="M539" s="42">
        <v>0</v>
      </c>
      <c r="N539" s="42">
        <v>2810</v>
      </c>
      <c r="O539" s="38">
        <v>0</v>
      </c>
      <c r="P539" s="42">
        <v>0</v>
      </c>
      <c r="Q539" s="42">
        <v>0</v>
      </c>
      <c r="R539" s="42">
        <v>0</v>
      </c>
      <c r="S539" s="42">
        <v>2810</v>
      </c>
      <c r="T539" s="38">
        <v>0</v>
      </c>
    </row>
    <row r="540" spans="1:20" ht="14.4" hidden="1" customHeight="1" outlineLevel="4" collapsed="1" x14ac:dyDescent="0.3">
      <c r="A540" s="25" t="s">
        <v>2</v>
      </c>
      <c r="B540" s="25" t="s">
        <v>2</v>
      </c>
      <c r="C540" s="40" t="s">
        <v>2</v>
      </c>
      <c r="D540" s="41" t="s">
        <v>2</v>
      </c>
      <c r="E540" s="41" t="s">
        <v>2</v>
      </c>
      <c r="F540" s="25" t="s">
        <v>2</v>
      </c>
      <c r="H540" s="42">
        <v>1350</v>
      </c>
      <c r="I540" s="42">
        <v>0</v>
      </c>
      <c r="J540" s="42">
        <v>1350</v>
      </c>
      <c r="K540" s="42">
        <v>0</v>
      </c>
      <c r="L540" s="42">
        <v>0</v>
      </c>
      <c r="M540" s="42">
        <v>0</v>
      </c>
      <c r="N540" s="42">
        <v>1350</v>
      </c>
      <c r="O540" s="38">
        <v>0</v>
      </c>
      <c r="P540" s="42">
        <v>140</v>
      </c>
      <c r="Q540" s="42">
        <v>0</v>
      </c>
      <c r="R540" s="42">
        <v>140</v>
      </c>
      <c r="S540" s="42">
        <v>1210</v>
      </c>
      <c r="T540" s="38">
        <v>0.1037037037037037</v>
      </c>
    </row>
    <row r="541" spans="1:20" ht="14.4" hidden="1" customHeight="1" outlineLevel="4" collapsed="1" x14ac:dyDescent="0.3">
      <c r="A541" s="25" t="s">
        <v>2</v>
      </c>
      <c r="B541" s="25" t="s">
        <v>2</v>
      </c>
      <c r="C541" s="40" t="s">
        <v>2</v>
      </c>
      <c r="D541" s="41" t="s">
        <v>2</v>
      </c>
      <c r="E541" s="41" t="s">
        <v>2</v>
      </c>
      <c r="F541" s="25" t="s">
        <v>2</v>
      </c>
      <c r="H541" s="42">
        <v>2150</v>
      </c>
      <c r="I541" s="42">
        <v>0</v>
      </c>
      <c r="J541" s="42">
        <v>2150</v>
      </c>
      <c r="K541" s="42">
        <v>77.13</v>
      </c>
      <c r="L541" s="42">
        <v>0</v>
      </c>
      <c r="M541" s="42">
        <v>77.13</v>
      </c>
      <c r="N541" s="42">
        <v>2072.87</v>
      </c>
      <c r="O541" s="38">
        <v>3.5874418604651161E-2</v>
      </c>
      <c r="P541" s="42">
        <v>77.13</v>
      </c>
      <c r="Q541" s="42">
        <v>0</v>
      </c>
      <c r="R541" s="42">
        <v>77.13</v>
      </c>
      <c r="S541" s="42">
        <v>2072.87</v>
      </c>
      <c r="T541" s="38">
        <v>3.5874418604651161E-2</v>
      </c>
    </row>
    <row r="542" spans="1:20" ht="14.4" hidden="1" customHeight="1" outlineLevel="4" collapsed="1" x14ac:dyDescent="0.3">
      <c r="A542" s="25" t="s">
        <v>2</v>
      </c>
      <c r="B542" s="25" t="s">
        <v>2</v>
      </c>
      <c r="C542" s="40" t="s">
        <v>2</v>
      </c>
      <c r="D542" s="41" t="s">
        <v>2</v>
      </c>
      <c r="E542" s="41" t="s">
        <v>2</v>
      </c>
      <c r="F542" s="25" t="s">
        <v>2</v>
      </c>
      <c r="H542" s="42">
        <v>1300</v>
      </c>
      <c r="I542" s="42">
        <v>0</v>
      </c>
      <c r="J542" s="42">
        <v>1300</v>
      </c>
      <c r="K542" s="42">
        <v>0</v>
      </c>
      <c r="L542" s="42">
        <v>0</v>
      </c>
      <c r="M542" s="42">
        <v>0</v>
      </c>
      <c r="N542" s="42">
        <v>1300</v>
      </c>
      <c r="O542" s="38">
        <v>0</v>
      </c>
      <c r="P542" s="42">
        <v>0</v>
      </c>
      <c r="Q542" s="42">
        <v>0</v>
      </c>
      <c r="R542" s="42">
        <v>0</v>
      </c>
      <c r="S542" s="42">
        <v>1300</v>
      </c>
      <c r="T542" s="38">
        <v>0</v>
      </c>
    </row>
    <row r="543" spans="1:20" ht="14.4" hidden="1" customHeight="1" outlineLevel="4" collapsed="1" x14ac:dyDescent="0.3">
      <c r="A543" s="25" t="s">
        <v>2</v>
      </c>
      <c r="B543" s="25" t="s">
        <v>2</v>
      </c>
      <c r="C543" s="40" t="s">
        <v>2</v>
      </c>
      <c r="D543" s="41" t="s">
        <v>2</v>
      </c>
      <c r="E543" s="41" t="s">
        <v>2</v>
      </c>
      <c r="F543" s="25" t="s">
        <v>2</v>
      </c>
      <c r="H543" s="42">
        <v>1750</v>
      </c>
      <c r="I543" s="42">
        <v>0</v>
      </c>
      <c r="J543" s="42">
        <v>1750</v>
      </c>
      <c r="K543" s="42">
        <v>0</v>
      </c>
      <c r="L543" s="42">
        <v>0</v>
      </c>
      <c r="M543" s="42">
        <v>0</v>
      </c>
      <c r="N543" s="42">
        <v>1750</v>
      </c>
      <c r="O543" s="38">
        <v>0</v>
      </c>
      <c r="P543" s="42">
        <v>0</v>
      </c>
      <c r="Q543" s="42">
        <v>0</v>
      </c>
      <c r="R543" s="42">
        <v>0</v>
      </c>
      <c r="S543" s="42">
        <v>1750</v>
      </c>
      <c r="T543" s="38">
        <v>0</v>
      </c>
    </row>
    <row r="544" spans="1:20" ht="14.4" hidden="1" customHeight="1" outlineLevel="4" collapsed="1" x14ac:dyDescent="0.3">
      <c r="A544" s="25" t="s">
        <v>2</v>
      </c>
      <c r="B544" s="25" t="s">
        <v>2</v>
      </c>
      <c r="C544" s="40" t="s">
        <v>2</v>
      </c>
      <c r="D544" s="41" t="s">
        <v>2</v>
      </c>
      <c r="E544" s="41" t="s">
        <v>2</v>
      </c>
      <c r="F544" s="25" t="s">
        <v>2</v>
      </c>
      <c r="H544" s="42">
        <v>0</v>
      </c>
      <c r="I544" s="42">
        <v>0</v>
      </c>
      <c r="J544" s="42">
        <v>0</v>
      </c>
      <c r="K544" s="42">
        <v>95.47</v>
      </c>
      <c r="L544" s="42">
        <v>0</v>
      </c>
      <c r="M544" s="42">
        <v>95.47</v>
      </c>
      <c r="N544" s="43">
        <v>-95.47</v>
      </c>
      <c r="O544" s="45">
        <v>-1</v>
      </c>
      <c r="P544" s="42">
        <v>95.47</v>
      </c>
      <c r="Q544" s="42">
        <v>0</v>
      </c>
      <c r="R544" s="42">
        <v>95.47</v>
      </c>
      <c r="S544" s="43">
        <v>-95.47</v>
      </c>
      <c r="T544" s="45">
        <v>-1</v>
      </c>
    </row>
    <row r="545" spans="1:20" ht="14.4" hidden="1" customHeight="1" outlineLevel="4" collapsed="1" x14ac:dyDescent="0.3">
      <c r="A545" s="25" t="s">
        <v>2</v>
      </c>
      <c r="B545" s="25" t="s">
        <v>2</v>
      </c>
      <c r="C545" s="40" t="s">
        <v>2</v>
      </c>
      <c r="D545" s="41" t="s">
        <v>2</v>
      </c>
      <c r="E545" s="41" t="s">
        <v>2</v>
      </c>
      <c r="F545" s="25" t="s">
        <v>2</v>
      </c>
      <c r="H545" s="42">
        <v>0</v>
      </c>
      <c r="I545" s="42">
        <v>0</v>
      </c>
      <c r="J545" s="42">
        <v>0</v>
      </c>
      <c r="K545" s="42">
        <v>152.80000000000001</v>
      </c>
      <c r="L545" s="42">
        <v>0</v>
      </c>
      <c r="M545" s="42">
        <v>152.80000000000001</v>
      </c>
      <c r="N545" s="43">
        <v>-152.80000000000001</v>
      </c>
      <c r="O545" s="45">
        <v>-1</v>
      </c>
      <c r="P545" s="42">
        <v>152.80000000000001</v>
      </c>
      <c r="Q545" s="42">
        <v>0</v>
      </c>
      <c r="R545" s="42">
        <v>152.80000000000001</v>
      </c>
      <c r="S545" s="43">
        <v>-152.80000000000001</v>
      </c>
      <c r="T545" s="45">
        <v>-1</v>
      </c>
    </row>
    <row r="546" spans="1:20" ht="14.4" hidden="1" customHeight="1" outlineLevel="4" collapsed="1" x14ac:dyDescent="0.3">
      <c r="A546" s="25" t="s">
        <v>2</v>
      </c>
      <c r="B546" s="25" t="s">
        <v>2</v>
      </c>
      <c r="C546" s="40" t="s">
        <v>2</v>
      </c>
      <c r="D546" s="41" t="s">
        <v>2</v>
      </c>
      <c r="E546" s="41" t="s">
        <v>2</v>
      </c>
      <c r="F546" s="25" t="s">
        <v>2</v>
      </c>
      <c r="H546" s="42">
        <v>0</v>
      </c>
      <c r="I546" s="42">
        <v>0</v>
      </c>
      <c r="J546" s="42">
        <v>0</v>
      </c>
      <c r="K546" s="42">
        <v>43.6</v>
      </c>
      <c r="L546" s="42">
        <v>0</v>
      </c>
      <c r="M546" s="42">
        <v>43.6</v>
      </c>
      <c r="N546" s="43">
        <v>-43.6</v>
      </c>
      <c r="O546" s="45">
        <v>-1</v>
      </c>
      <c r="P546" s="42">
        <v>43.6</v>
      </c>
      <c r="Q546" s="42">
        <v>0</v>
      </c>
      <c r="R546" s="42">
        <v>43.6</v>
      </c>
      <c r="S546" s="43">
        <v>-43.6</v>
      </c>
      <c r="T546" s="45">
        <v>-1</v>
      </c>
    </row>
    <row r="547" spans="1:20" ht="14.4" hidden="1" customHeight="1" outlineLevel="4" collapsed="1" x14ac:dyDescent="0.3">
      <c r="A547" s="25" t="s">
        <v>2</v>
      </c>
      <c r="B547" s="25" t="s">
        <v>2</v>
      </c>
      <c r="C547" s="40" t="s">
        <v>2</v>
      </c>
      <c r="D547" s="41" t="s">
        <v>2</v>
      </c>
      <c r="E547" s="41" t="s">
        <v>2</v>
      </c>
      <c r="F547" s="25" t="s">
        <v>2</v>
      </c>
      <c r="H547" s="42">
        <v>0</v>
      </c>
      <c r="I547" s="42">
        <v>0</v>
      </c>
      <c r="J547" s="42">
        <v>0</v>
      </c>
      <c r="K547" s="42">
        <v>1168.56</v>
      </c>
      <c r="L547" s="42">
        <v>0</v>
      </c>
      <c r="M547" s="42">
        <v>1168.56</v>
      </c>
      <c r="N547" s="43">
        <v>-1168.56</v>
      </c>
      <c r="O547" s="45">
        <v>-1</v>
      </c>
      <c r="P547" s="42">
        <v>1168.56</v>
      </c>
      <c r="Q547" s="42">
        <v>0</v>
      </c>
      <c r="R547" s="42">
        <v>1168.56</v>
      </c>
      <c r="S547" s="43">
        <v>-1168.56</v>
      </c>
      <c r="T547" s="45">
        <v>-1</v>
      </c>
    </row>
    <row r="548" spans="1:20" ht="14.4" hidden="1" customHeight="1" outlineLevel="4" collapsed="1" x14ac:dyDescent="0.3">
      <c r="A548" s="25" t="s">
        <v>2</v>
      </c>
      <c r="B548" s="25" t="s">
        <v>2</v>
      </c>
      <c r="C548" s="40" t="s">
        <v>2</v>
      </c>
      <c r="D548" s="41" t="s">
        <v>2</v>
      </c>
      <c r="E548" s="41" t="s">
        <v>2</v>
      </c>
      <c r="F548" s="25" t="s">
        <v>2</v>
      </c>
      <c r="H548" s="42">
        <v>0</v>
      </c>
      <c r="I548" s="42">
        <v>0</v>
      </c>
      <c r="J548" s="42">
        <v>0</v>
      </c>
      <c r="K548" s="42">
        <v>4605.38</v>
      </c>
      <c r="L548" s="42">
        <v>25000</v>
      </c>
      <c r="M548" s="42">
        <v>29605.38</v>
      </c>
      <c r="N548" s="43">
        <v>-29605.38</v>
      </c>
      <c r="O548" s="45">
        <v>-1</v>
      </c>
      <c r="P548" s="42">
        <v>4605.38</v>
      </c>
      <c r="Q548" s="42">
        <v>0</v>
      </c>
      <c r="R548" s="42">
        <v>4605.38</v>
      </c>
      <c r="S548" s="43">
        <v>-29605.38</v>
      </c>
      <c r="T548" s="45">
        <v>-1</v>
      </c>
    </row>
    <row r="549" spans="1:20" ht="14.4" hidden="1" customHeight="1" outlineLevel="4" collapsed="1" x14ac:dyDescent="0.3">
      <c r="A549" s="25" t="s">
        <v>2</v>
      </c>
      <c r="B549" s="25" t="s">
        <v>2</v>
      </c>
      <c r="C549" s="40" t="s">
        <v>2</v>
      </c>
      <c r="D549" s="41" t="s">
        <v>2</v>
      </c>
      <c r="E549" s="41" t="s">
        <v>2</v>
      </c>
      <c r="F549" s="25" t="s">
        <v>2</v>
      </c>
      <c r="H549" s="42">
        <v>0</v>
      </c>
      <c r="I549" s="42">
        <v>0</v>
      </c>
      <c r="J549" s="42">
        <v>0</v>
      </c>
      <c r="K549" s="42">
        <v>4065.8</v>
      </c>
      <c r="L549" s="42">
        <v>0</v>
      </c>
      <c r="M549" s="42">
        <v>4065.8</v>
      </c>
      <c r="N549" s="43">
        <v>-4065.8</v>
      </c>
      <c r="O549" s="45">
        <v>-1</v>
      </c>
      <c r="P549" s="42">
        <v>4101.0633330000001</v>
      </c>
      <c r="Q549" s="42">
        <v>0</v>
      </c>
      <c r="R549" s="42">
        <v>4101.0633330000001</v>
      </c>
      <c r="S549" s="43">
        <v>-4101.0633330000001</v>
      </c>
      <c r="T549" s="45">
        <v>-1</v>
      </c>
    </row>
    <row r="550" spans="1:20" ht="14.4" hidden="1" customHeight="1" outlineLevel="4" collapsed="1" x14ac:dyDescent="0.3">
      <c r="A550" s="25" t="s">
        <v>2</v>
      </c>
      <c r="B550" s="25" t="s">
        <v>2</v>
      </c>
      <c r="C550" s="40" t="s">
        <v>2</v>
      </c>
      <c r="D550" s="41" t="s">
        <v>2</v>
      </c>
      <c r="E550" s="41" t="s">
        <v>2</v>
      </c>
      <c r="F550" s="25" t="s">
        <v>2</v>
      </c>
      <c r="H550" s="42">
        <v>4000</v>
      </c>
      <c r="I550" s="42">
        <v>0</v>
      </c>
      <c r="J550" s="42">
        <v>4000</v>
      </c>
      <c r="K550" s="42">
        <v>700</v>
      </c>
      <c r="L550" s="42">
        <v>0</v>
      </c>
      <c r="M550" s="42">
        <v>700</v>
      </c>
      <c r="N550" s="42">
        <v>3300</v>
      </c>
      <c r="O550" s="38">
        <v>0.17499999999999999</v>
      </c>
      <c r="P550" s="42">
        <v>779.10333300000002</v>
      </c>
      <c r="Q550" s="42">
        <v>0</v>
      </c>
      <c r="R550" s="42">
        <v>779.10333300000002</v>
      </c>
      <c r="S550" s="42">
        <v>3220.896667</v>
      </c>
      <c r="T550" s="38">
        <v>0.19477583325</v>
      </c>
    </row>
    <row r="551" spans="1:20" ht="14.4" hidden="1" customHeight="1" outlineLevel="4" collapsed="1" x14ac:dyDescent="0.3">
      <c r="A551" s="25" t="s">
        <v>2</v>
      </c>
      <c r="B551" s="25" t="s">
        <v>2</v>
      </c>
      <c r="C551" s="40" t="s">
        <v>2</v>
      </c>
      <c r="D551" s="41" t="s">
        <v>2</v>
      </c>
      <c r="E551" s="41" t="s">
        <v>2</v>
      </c>
      <c r="F551" s="25" t="s">
        <v>2</v>
      </c>
      <c r="H551" s="42">
        <v>0</v>
      </c>
      <c r="I551" s="42">
        <v>0</v>
      </c>
      <c r="J551" s="42">
        <v>0</v>
      </c>
      <c r="K551" s="43">
        <v>-4145</v>
      </c>
      <c r="L551" s="42">
        <v>0</v>
      </c>
      <c r="M551" s="43">
        <v>-4145</v>
      </c>
      <c r="N551" s="42">
        <v>4145</v>
      </c>
      <c r="O551" s="45">
        <v>-1</v>
      </c>
      <c r="P551" s="43">
        <v>-3048.3333339999999</v>
      </c>
      <c r="Q551" s="42">
        <v>0</v>
      </c>
      <c r="R551" s="43">
        <v>-3048.3333339999999</v>
      </c>
      <c r="S551" s="42">
        <v>3048.3333339999999</v>
      </c>
      <c r="T551" s="45">
        <v>-1</v>
      </c>
    </row>
    <row r="552" spans="1:20" ht="14.4" hidden="1" customHeight="1" outlineLevel="4" collapsed="1" x14ac:dyDescent="0.3">
      <c r="A552" s="25" t="s">
        <v>2</v>
      </c>
      <c r="B552" s="25" t="s">
        <v>2</v>
      </c>
      <c r="C552" s="40" t="s">
        <v>2</v>
      </c>
      <c r="D552" s="41" t="s">
        <v>2</v>
      </c>
      <c r="E552" s="41" t="s">
        <v>2</v>
      </c>
      <c r="F552" s="25" t="s">
        <v>2</v>
      </c>
      <c r="H552" s="42">
        <v>1550</v>
      </c>
      <c r="I552" s="42">
        <v>0</v>
      </c>
      <c r="J552" s="42">
        <v>1550</v>
      </c>
      <c r="K552" s="42">
        <v>0</v>
      </c>
      <c r="L552" s="42">
        <v>0</v>
      </c>
      <c r="M552" s="42">
        <v>0</v>
      </c>
      <c r="N552" s="42">
        <v>1550</v>
      </c>
      <c r="O552" s="38">
        <v>0</v>
      </c>
      <c r="P552" s="42">
        <v>1450</v>
      </c>
      <c r="Q552" s="42">
        <v>0</v>
      </c>
      <c r="R552" s="42">
        <v>1450</v>
      </c>
      <c r="S552" s="42">
        <v>100</v>
      </c>
      <c r="T552" s="38">
        <v>0.93548387096774188</v>
      </c>
    </row>
    <row r="553" spans="1:20" ht="14.4" hidden="1" customHeight="1" outlineLevel="4" collapsed="1" x14ac:dyDescent="0.3">
      <c r="A553" s="25" t="s">
        <v>2</v>
      </c>
      <c r="B553" s="25" t="s">
        <v>2</v>
      </c>
      <c r="C553" s="40" t="s">
        <v>2</v>
      </c>
      <c r="D553" s="41" t="s">
        <v>2</v>
      </c>
      <c r="E553" s="41" t="s">
        <v>2</v>
      </c>
      <c r="F553" s="25" t="s">
        <v>2</v>
      </c>
      <c r="H553" s="42">
        <v>950</v>
      </c>
      <c r="I553" s="42">
        <v>0</v>
      </c>
      <c r="J553" s="42">
        <v>950</v>
      </c>
      <c r="K553" s="42">
        <v>0</v>
      </c>
      <c r="L553" s="42">
        <v>0</v>
      </c>
      <c r="M553" s="42">
        <v>0</v>
      </c>
      <c r="N553" s="42">
        <v>950</v>
      </c>
      <c r="O553" s="38">
        <v>0</v>
      </c>
      <c r="P553" s="42">
        <v>0</v>
      </c>
      <c r="Q553" s="42">
        <v>0</v>
      </c>
      <c r="R553" s="42">
        <v>0</v>
      </c>
      <c r="S553" s="42">
        <v>950</v>
      </c>
      <c r="T553" s="38">
        <v>0</v>
      </c>
    </row>
    <row r="554" spans="1:20" ht="14.4" hidden="1" customHeight="1" outlineLevel="4" collapsed="1" x14ac:dyDescent="0.3">
      <c r="A554" s="25" t="s">
        <v>2</v>
      </c>
      <c r="B554" s="25" t="s">
        <v>2</v>
      </c>
      <c r="C554" s="40" t="s">
        <v>2</v>
      </c>
      <c r="D554" s="41" t="s">
        <v>2</v>
      </c>
      <c r="E554" s="41" t="s">
        <v>2</v>
      </c>
      <c r="F554" s="25" t="s">
        <v>2</v>
      </c>
      <c r="H554" s="42">
        <v>1000</v>
      </c>
      <c r="I554" s="42">
        <v>0</v>
      </c>
      <c r="J554" s="42">
        <v>1000</v>
      </c>
      <c r="K554" s="42">
        <v>0</v>
      </c>
      <c r="L554" s="42">
        <v>0</v>
      </c>
      <c r="M554" s="42">
        <v>0</v>
      </c>
      <c r="N554" s="42">
        <v>1000</v>
      </c>
      <c r="O554" s="38">
        <v>0</v>
      </c>
      <c r="P554" s="42">
        <v>0</v>
      </c>
      <c r="Q554" s="42">
        <v>0</v>
      </c>
      <c r="R554" s="42">
        <v>0</v>
      </c>
      <c r="S554" s="42">
        <v>1000</v>
      </c>
      <c r="T554" s="38">
        <v>0</v>
      </c>
    </row>
    <row r="555" spans="1:20" ht="14.4" hidden="1" customHeight="1" outlineLevel="4" collapsed="1" x14ac:dyDescent="0.3">
      <c r="A555" s="25" t="s">
        <v>2</v>
      </c>
      <c r="B555" s="25" t="s">
        <v>2</v>
      </c>
      <c r="C555" s="40" t="s">
        <v>2</v>
      </c>
      <c r="D555" s="41" t="s">
        <v>2</v>
      </c>
      <c r="E555" s="41" t="s">
        <v>2</v>
      </c>
      <c r="F555" s="25" t="s">
        <v>2</v>
      </c>
      <c r="H555" s="42">
        <v>0</v>
      </c>
      <c r="I555" s="42">
        <v>0</v>
      </c>
      <c r="J555" s="42">
        <v>0</v>
      </c>
      <c r="K555" s="42">
        <v>506.25</v>
      </c>
      <c r="L555" s="42">
        <v>0</v>
      </c>
      <c r="M555" s="42">
        <v>506.25</v>
      </c>
      <c r="N555" s="43">
        <v>-506.25</v>
      </c>
      <c r="O555" s="45">
        <v>-1</v>
      </c>
      <c r="P555" s="42">
        <v>506.25</v>
      </c>
      <c r="Q555" s="42">
        <v>0</v>
      </c>
      <c r="R555" s="42">
        <v>506.25</v>
      </c>
      <c r="S555" s="43">
        <v>-506.25</v>
      </c>
      <c r="T555" s="45">
        <v>-1</v>
      </c>
    </row>
    <row r="556" spans="1:20" ht="14.4" hidden="1" customHeight="1" outlineLevel="4" collapsed="1" x14ac:dyDescent="0.3">
      <c r="A556" s="25" t="s">
        <v>2</v>
      </c>
      <c r="B556" s="25" t="s">
        <v>2</v>
      </c>
      <c r="C556" s="40" t="s">
        <v>2</v>
      </c>
      <c r="D556" s="41" t="s">
        <v>2</v>
      </c>
      <c r="E556" s="41" t="s">
        <v>2</v>
      </c>
      <c r="F556" s="25" t="s">
        <v>2</v>
      </c>
      <c r="H556" s="42">
        <v>2700</v>
      </c>
      <c r="I556" s="42">
        <v>0</v>
      </c>
      <c r="J556" s="42">
        <v>2700</v>
      </c>
      <c r="K556" s="42">
        <v>0</v>
      </c>
      <c r="L556" s="42">
        <v>0</v>
      </c>
      <c r="M556" s="42">
        <v>0</v>
      </c>
      <c r="N556" s="42">
        <v>2700</v>
      </c>
      <c r="O556" s="38">
        <v>0</v>
      </c>
      <c r="P556" s="42">
        <v>0</v>
      </c>
      <c r="Q556" s="42">
        <v>0</v>
      </c>
      <c r="R556" s="42">
        <v>0</v>
      </c>
      <c r="S556" s="42">
        <v>2700</v>
      </c>
      <c r="T556" s="38">
        <v>0</v>
      </c>
    </row>
    <row r="557" spans="1:20" ht="14.4" hidden="1" customHeight="1" outlineLevel="4" collapsed="1" x14ac:dyDescent="0.3">
      <c r="A557" s="25" t="s">
        <v>2</v>
      </c>
      <c r="B557" s="25" t="s">
        <v>2</v>
      </c>
      <c r="C557" s="40" t="s">
        <v>2</v>
      </c>
      <c r="D557" s="41" t="s">
        <v>2</v>
      </c>
      <c r="E557" s="41" t="s">
        <v>2</v>
      </c>
      <c r="F557" s="25" t="s">
        <v>2</v>
      </c>
      <c r="H557" s="42">
        <v>950</v>
      </c>
      <c r="I557" s="42">
        <v>0</v>
      </c>
      <c r="J557" s="42">
        <v>950</v>
      </c>
      <c r="K557" s="42">
        <v>0</v>
      </c>
      <c r="L557" s="42">
        <v>0</v>
      </c>
      <c r="M557" s="42">
        <v>0</v>
      </c>
      <c r="N557" s="42">
        <v>950</v>
      </c>
      <c r="O557" s="38">
        <v>0</v>
      </c>
      <c r="P557" s="42">
        <v>0</v>
      </c>
      <c r="Q557" s="42">
        <v>0</v>
      </c>
      <c r="R557" s="42">
        <v>0</v>
      </c>
      <c r="S557" s="42">
        <v>950</v>
      </c>
      <c r="T557" s="38">
        <v>0</v>
      </c>
    </row>
    <row r="558" spans="1:20" ht="14.4" hidden="1" customHeight="1" outlineLevel="4" collapsed="1" x14ac:dyDescent="0.3">
      <c r="A558" s="25" t="s">
        <v>2</v>
      </c>
      <c r="B558" s="25" t="s">
        <v>2</v>
      </c>
      <c r="C558" s="40" t="s">
        <v>2</v>
      </c>
      <c r="D558" s="41" t="s">
        <v>2</v>
      </c>
      <c r="E558" s="41" t="s">
        <v>2</v>
      </c>
      <c r="F558" s="25" t="s">
        <v>2</v>
      </c>
      <c r="H558" s="42">
        <v>6000</v>
      </c>
      <c r="I558" s="42">
        <v>0</v>
      </c>
      <c r="J558" s="42">
        <v>6000</v>
      </c>
      <c r="K558" s="42">
        <v>4860</v>
      </c>
      <c r="L558" s="42">
        <v>0</v>
      </c>
      <c r="M558" s="42">
        <v>4860</v>
      </c>
      <c r="N558" s="42">
        <v>1140</v>
      </c>
      <c r="O558" s="38">
        <v>0.81</v>
      </c>
      <c r="P558" s="42">
        <v>4860</v>
      </c>
      <c r="Q558" s="42">
        <v>0</v>
      </c>
      <c r="R558" s="42">
        <v>4860</v>
      </c>
      <c r="S558" s="42">
        <v>1140</v>
      </c>
      <c r="T558" s="38">
        <v>0.81</v>
      </c>
    </row>
    <row r="559" spans="1:20" ht="14.4" hidden="1" customHeight="1" outlineLevel="4" collapsed="1" x14ac:dyDescent="0.3">
      <c r="A559" s="25" t="s">
        <v>2</v>
      </c>
      <c r="B559" s="25" t="s">
        <v>2</v>
      </c>
      <c r="C559" s="40" t="s">
        <v>2</v>
      </c>
      <c r="D559" s="41" t="s">
        <v>2</v>
      </c>
      <c r="E559" s="41" t="s">
        <v>2</v>
      </c>
      <c r="F559" s="25" t="s">
        <v>2</v>
      </c>
      <c r="H559" s="42">
        <v>7800</v>
      </c>
      <c r="I559" s="42">
        <v>0</v>
      </c>
      <c r="J559" s="42">
        <v>7800</v>
      </c>
      <c r="K559" s="42">
        <v>0</v>
      </c>
      <c r="L559" s="42">
        <v>0</v>
      </c>
      <c r="M559" s="42">
        <v>0</v>
      </c>
      <c r="N559" s="42">
        <v>7800</v>
      </c>
      <c r="O559" s="38">
        <v>0</v>
      </c>
      <c r="P559" s="42">
        <v>0</v>
      </c>
      <c r="Q559" s="42">
        <v>0</v>
      </c>
      <c r="R559" s="42">
        <v>0</v>
      </c>
      <c r="S559" s="42">
        <v>7800</v>
      </c>
      <c r="T559" s="38">
        <v>0</v>
      </c>
    </row>
    <row r="560" spans="1:20" ht="14.4" hidden="1" customHeight="1" outlineLevel="4" collapsed="1" x14ac:dyDescent="0.3">
      <c r="A560" s="25" t="s">
        <v>2</v>
      </c>
      <c r="B560" s="25" t="s">
        <v>2</v>
      </c>
      <c r="C560" s="40" t="s">
        <v>2</v>
      </c>
      <c r="D560" s="41" t="s">
        <v>2</v>
      </c>
      <c r="E560" s="41" t="s">
        <v>2</v>
      </c>
      <c r="F560" s="25" t="s">
        <v>2</v>
      </c>
      <c r="H560" s="42">
        <v>7500</v>
      </c>
      <c r="I560" s="42">
        <v>0</v>
      </c>
      <c r="J560" s="42">
        <v>7500</v>
      </c>
      <c r="K560" s="42">
        <v>1530</v>
      </c>
      <c r="L560" s="42">
        <v>0</v>
      </c>
      <c r="M560" s="42">
        <v>1530</v>
      </c>
      <c r="N560" s="42">
        <v>5970</v>
      </c>
      <c r="O560" s="38">
        <v>0.20399999999999999</v>
      </c>
      <c r="P560" s="42">
        <v>1530</v>
      </c>
      <c r="Q560" s="42">
        <v>0</v>
      </c>
      <c r="R560" s="42">
        <v>1530</v>
      </c>
      <c r="S560" s="42">
        <v>5970</v>
      </c>
      <c r="T560" s="38">
        <v>0.20399999999999999</v>
      </c>
    </row>
    <row r="561" spans="1:20" ht="14.4" hidden="1" customHeight="1" outlineLevel="4" collapsed="1" x14ac:dyDescent="0.3">
      <c r="A561" s="25" t="s">
        <v>2</v>
      </c>
      <c r="B561" s="25" t="s">
        <v>2</v>
      </c>
      <c r="C561" s="40" t="s">
        <v>2</v>
      </c>
      <c r="D561" s="41" t="s">
        <v>2</v>
      </c>
      <c r="E561" s="41" t="s">
        <v>2</v>
      </c>
      <c r="F561" s="25" t="s">
        <v>2</v>
      </c>
      <c r="H561" s="42">
        <v>18000</v>
      </c>
      <c r="I561" s="42">
        <v>0</v>
      </c>
      <c r="J561" s="42">
        <v>18000</v>
      </c>
      <c r="K561" s="42">
        <v>0</v>
      </c>
      <c r="L561" s="42">
        <v>9720</v>
      </c>
      <c r="M561" s="42">
        <v>9720</v>
      </c>
      <c r="N561" s="42">
        <v>8280</v>
      </c>
      <c r="O561" s="38">
        <v>0.54</v>
      </c>
      <c r="P561" s="42">
        <v>0</v>
      </c>
      <c r="Q561" s="42">
        <v>0</v>
      </c>
      <c r="R561" s="42">
        <v>0</v>
      </c>
      <c r="S561" s="42">
        <v>8280</v>
      </c>
      <c r="T561" s="38">
        <v>0.54</v>
      </c>
    </row>
    <row r="562" spans="1:20" ht="14.4" hidden="1" customHeight="1" outlineLevel="4" collapsed="1" x14ac:dyDescent="0.3">
      <c r="A562" s="25" t="s">
        <v>2</v>
      </c>
      <c r="B562" s="25" t="s">
        <v>2</v>
      </c>
      <c r="C562" s="40" t="s">
        <v>2</v>
      </c>
      <c r="D562" s="41" t="s">
        <v>2</v>
      </c>
      <c r="E562" s="41" t="s">
        <v>2</v>
      </c>
      <c r="F562" s="25" t="s">
        <v>2</v>
      </c>
      <c r="H562" s="42">
        <v>14980</v>
      </c>
      <c r="I562" s="42">
        <v>0</v>
      </c>
      <c r="J562" s="42">
        <v>14980</v>
      </c>
      <c r="K562" s="42">
        <v>0</v>
      </c>
      <c r="L562" s="42">
        <v>9720</v>
      </c>
      <c r="M562" s="42">
        <v>9720</v>
      </c>
      <c r="N562" s="42">
        <v>5260</v>
      </c>
      <c r="O562" s="38">
        <v>0.64886515353805074</v>
      </c>
      <c r="P562" s="42">
        <v>0</v>
      </c>
      <c r="Q562" s="42">
        <v>0</v>
      </c>
      <c r="R562" s="42">
        <v>0</v>
      </c>
      <c r="S562" s="42">
        <v>5260</v>
      </c>
      <c r="T562" s="38">
        <v>0.64886515353805074</v>
      </c>
    </row>
    <row r="563" spans="1:20" ht="14.4" hidden="1" customHeight="1" outlineLevel="4" collapsed="1" x14ac:dyDescent="0.3">
      <c r="A563" s="25" t="s">
        <v>2</v>
      </c>
      <c r="B563" s="25" t="s">
        <v>2</v>
      </c>
      <c r="C563" s="40" t="s">
        <v>2</v>
      </c>
      <c r="D563" s="41" t="s">
        <v>2</v>
      </c>
      <c r="E563" s="41" t="s">
        <v>2</v>
      </c>
      <c r="F563" s="25" t="s">
        <v>2</v>
      </c>
      <c r="H563" s="42">
        <v>600</v>
      </c>
      <c r="I563" s="42">
        <v>0</v>
      </c>
      <c r="J563" s="42">
        <v>600</v>
      </c>
      <c r="K563" s="42">
        <v>0</v>
      </c>
      <c r="L563" s="42">
        <v>0</v>
      </c>
      <c r="M563" s="42">
        <v>0</v>
      </c>
      <c r="N563" s="42">
        <v>600</v>
      </c>
      <c r="O563" s="38">
        <v>0</v>
      </c>
      <c r="P563" s="42">
        <v>0</v>
      </c>
      <c r="Q563" s="42">
        <v>0</v>
      </c>
      <c r="R563" s="42">
        <v>0</v>
      </c>
      <c r="S563" s="42">
        <v>600</v>
      </c>
      <c r="T563" s="38">
        <v>0</v>
      </c>
    </row>
    <row r="564" spans="1:20" ht="14.4" hidden="1" customHeight="1" outlineLevel="4" collapsed="1" x14ac:dyDescent="0.3">
      <c r="A564" s="25" t="s">
        <v>2</v>
      </c>
      <c r="B564" s="25" t="s">
        <v>2</v>
      </c>
      <c r="C564" s="40" t="s">
        <v>2</v>
      </c>
      <c r="D564" s="41" t="s">
        <v>2</v>
      </c>
      <c r="E564" s="41" t="s">
        <v>2</v>
      </c>
      <c r="F564" s="25" t="s">
        <v>2</v>
      </c>
      <c r="H564" s="42">
        <v>8400</v>
      </c>
      <c r="I564" s="42">
        <v>0</v>
      </c>
      <c r="J564" s="42">
        <v>8400</v>
      </c>
      <c r="K564" s="42">
        <v>0</v>
      </c>
      <c r="L564" s="42">
        <v>0</v>
      </c>
      <c r="M564" s="42">
        <v>0</v>
      </c>
      <c r="N564" s="42">
        <v>8400</v>
      </c>
      <c r="O564" s="38">
        <v>0</v>
      </c>
      <c r="P564" s="42">
        <v>0</v>
      </c>
      <c r="Q564" s="42">
        <v>0</v>
      </c>
      <c r="R564" s="42">
        <v>0</v>
      </c>
      <c r="S564" s="42">
        <v>8400</v>
      </c>
      <c r="T564" s="38">
        <v>0</v>
      </c>
    </row>
    <row r="565" spans="1:20" ht="14.4" hidden="1" customHeight="1" outlineLevel="4" collapsed="1" x14ac:dyDescent="0.3">
      <c r="A565" s="25" t="s">
        <v>2</v>
      </c>
      <c r="B565" s="25" t="s">
        <v>2</v>
      </c>
      <c r="C565" s="40" t="s">
        <v>2</v>
      </c>
      <c r="D565" s="41" t="s">
        <v>2</v>
      </c>
      <c r="E565" s="41" t="s">
        <v>2</v>
      </c>
      <c r="F565" s="25" t="s">
        <v>2</v>
      </c>
      <c r="H565" s="42">
        <v>600</v>
      </c>
      <c r="I565" s="42">
        <v>0</v>
      </c>
      <c r="J565" s="42">
        <v>600</v>
      </c>
      <c r="K565" s="42">
        <v>0</v>
      </c>
      <c r="L565" s="42">
        <v>0</v>
      </c>
      <c r="M565" s="42">
        <v>0</v>
      </c>
      <c r="N565" s="42">
        <v>600</v>
      </c>
      <c r="O565" s="38">
        <v>0</v>
      </c>
      <c r="P565" s="42">
        <v>0</v>
      </c>
      <c r="Q565" s="42">
        <v>0</v>
      </c>
      <c r="R565" s="42">
        <v>0</v>
      </c>
      <c r="S565" s="42">
        <v>600</v>
      </c>
      <c r="T565" s="38">
        <v>0</v>
      </c>
    </row>
    <row r="566" spans="1:20" ht="14.4" hidden="1" customHeight="1" outlineLevel="4" collapsed="1" x14ac:dyDescent="0.3">
      <c r="A566" s="25" t="s">
        <v>2</v>
      </c>
      <c r="B566" s="25" t="s">
        <v>2</v>
      </c>
      <c r="C566" s="40" t="s">
        <v>2</v>
      </c>
      <c r="D566" s="41" t="s">
        <v>2</v>
      </c>
      <c r="E566" s="41" t="s">
        <v>2</v>
      </c>
      <c r="F566" s="25" t="s">
        <v>2</v>
      </c>
      <c r="H566" s="42">
        <v>100000</v>
      </c>
      <c r="I566" s="42">
        <v>0</v>
      </c>
      <c r="J566" s="42">
        <v>100000</v>
      </c>
      <c r="K566" s="42">
        <v>33360</v>
      </c>
      <c r="L566" s="42">
        <v>0</v>
      </c>
      <c r="M566" s="42">
        <v>33360</v>
      </c>
      <c r="N566" s="42">
        <v>66640</v>
      </c>
      <c r="O566" s="38">
        <v>0.33360000000000001</v>
      </c>
      <c r="P566" s="42">
        <v>33360</v>
      </c>
      <c r="Q566" s="42">
        <v>0</v>
      </c>
      <c r="R566" s="42">
        <v>33360</v>
      </c>
      <c r="S566" s="42">
        <v>66640</v>
      </c>
      <c r="T566" s="38">
        <v>0.33360000000000001</v>
      </c>
    </row>
    <row r="567" spans="1:20" ht="14.4" hidden="1" customHeight="1" outlineLevel="4" collapsed="1" x14ac:dyDescent="0.3">
      <c r="A567" s="25" t="s">
        <v>2</v>
      </c>
      <c r="B567" s="25" t="s">
        <v>2</v>
      </c>
      <c r="C567" s="40" t="s">
        <v>2</v>
      </c>
      <c r="D567" s="41" t="s">
        <v>2</v>
      </c>
      <c r="E567" s="41" t="s">
        <v>2</v>
      </c>
      <c r="F567" s="25" t="s">
        <v>2</v>
      </c>
      <c r="H567" s="42">
        <v>49735</v>
      </c>
      <c r="I567" s="42">
        <v>0</v>
      </c>
      <c r="J567" s="42">
        <v>49735</v>
      </c>
      <c r="K567" s="42">
        <v>51120</v>
      </c>
      <c r="L567" s="42">
        <v>0</v>
      </c>
      <c r="M567" s="42">
        <v>51120</v>
      </c>
      <c r="N567" s="43">
        <v>-1385</v>
      </c>
      <c r="O567" s="38">
        <v>1.0278475922388659</v>
      </c>
      <c r="P567" s="42">
        <v>51472.333334000003</v>
      </c>
      <c r="Q567" s="42">
        <v>0</v>
      </c>
      <c r="R567" s="42">
        <v>51472.333334000003</v>
      </c>
      <c r="S567" s="43">
        <v>-1737.3333339999999</v>
      </c>
      <c r="T567" s="38">
        <v>1.0349318052478134</v>
      </c>
    </row>
    <row r="568" spans="1:20" ht="14.4" hidden="1" customHeight="1" outlineLevel="4" collapsed="1" x14ac:dyDescent="0.3">
      <c r="A568" s="25" t="s">
        <v>2</v>
      </c>
      <c r="B568" s="25" t="s">
        <v>2</v>
      </c>
      <c r="C568" s="40" t="s">
        <v>2</v>
      </c>
      <c r="D568" s="41" t="s">
        <v>2</v>
      </c>
      <c r="E568" s="41" t="s">
        <v>2</v>
      </c>
      <c r="F568" s="25" t="s">
        <v>2</v>
      </c>
      <c r="H568" s="42">
        <v>350</v>
      </c>
      <c r="I568" s="42">
        <v>0</v>
      </c>
      <c r="J568" s="42">
        <v>350</v>
      </c>
      <c r="K568" s="42">
        <v>0</v>
      </c>
      <c r="L568" s="42">
        <v>0</v>
      </c>
      <c r="M568" s="42">
        <v>0</v>
      </c>
      <c r="N568" s="42">
        <v>350</v>
      </c>
      <c r="O568" s="38">
        <v>0</v>
      </c>
      <c r="P568" s="42">
        <v>2400</v>
      </c>
      <c r="Q568" s="42">
        <v>0</v>
      </c>
      <c r="R568" s="42">
        <v>2400</v>
      </c>
      <c r="S568" s="43">
        <v>-2050</v>
      </c>
      <c r="T568" s="38">
        <v>6.8571428571428568</v>
      </c>
    </row>
    <row r="569" spans="1:20" ht="14.4" hidden="1" customHeight="1" outlineLevel="4" collapsed="1" x14ac:dyDescent="0.3">
      <c r="A569" s="25" t="s">
        <v>2</v>
      </c>
      <c r="B569" s="25" t="s">
        <v>2</v>
      </c>
      <c r="C569" s="40" t="s">
        <v>2</v>
      </c>
      <c r="D569" s="41" t="s">
        <v>2</v>
      </c>
      <c r="E569" s="41" t="s">
        <v>2</v>
      </c>
      <c r="F569" s="25" t="s">
        <v>2</v>
      </c>
      <c r="H569" s="42">
        <v>175</v>
      </c>
      <c r="I569" s="42">
        <v>0</v>
      </c>
      <c r="J569" s="42">
        <v>175</v>
      </c>
      <c r="K569" s="42">
        <v>0</v>
      </c>
      <c r="L569" s="42">
        <v>0</v>
      </c>
      <c r="M569" s="42">
        <v>0</v>
      </c>
      <c r="N569" s="42">
        <v>175</v>
      </c>
      <c r="O569" s="38">
        <v>0</v>
      </c>
      <c r="P569" s="42">
        <v>0</v>
      </c>
      <c r="Q569" s="42">
        <v>0</v>
      </c>
      <c r="R569" s="42">
        <v>0</v>
      </c>
      <c r="S569" s="42">
        <v>175</v>
      </c>
      <c r="T569" s="38">
        <v>0</v>
      </c>
    </row>
    <row r="570" spans="1:20" ht="14.4" hidden="1" customHeight="1" outlineLevel="4" collapsed="1" x14ac:dyDescent="0.3">
      <c r="A570" s="25" t="s">
        <v>2</v>
      </c>
      <c r="B570" s="25" t="s">
        <v>2</v>
      </c>
      <c r="C570" s="40" t="s">
        <v>2</v>
      </c>
      <c r="D570" s="41" t="s">
        <v>2</v>
      </c>
      <c r="E570" s="41" t="s">
        <v>2</v>
      </c>
      <c r="F570" s="25" t="s">
        <v>2</v>
      </c>
      <c r="H570" s="42">
        <v>400</v>
      </c>
      <c r="I570" s="42">
        <v>0</v>
      </c>
      <c r="J570" s="42">
        <v>400</v>
      </c>
      <c r="K570" s="42">
        <v>470</v>
      </c>
      <c r="L570" s="42">
        <v>0</v>
      </c>
      <c r="M570" s="42">
        <v>470</v>
      </c>
      <c r="N570" s="43">
        <v>-70</v>
      </c>
      <c r="O570" s="38">
        <v>1.175</v>
      </c>
      <c r="P570" s="42">
        <v>1864</v>
      </c>
      <c r="Q570" s="42">
        <v>0</v>
      </c>
      <c r="R570" s="42">
        <v>1864</v>
      </c>
      <c r="S570" s="43">
        <v>-1464</v>
      </c>
      <c r="T570" s="38">
        <v>4.66</v>
      </c>
    </row>
    <row r="571" spans="1:20" ht="14.4" hidden="1" customHeight="1" outlineLevel="4" collapsed="1" x14ac:dyDescent="0.3">
      <c r="A571" s="25" t="s">
        <v>2</v>
      </c>
      <c r="B571" s="25" t="s">
        <v>2</v>
      </c>
      <c r="C571" s="40" t="s">
        <v>2</v>
      </c>
      <c r="D571" s="41" t="s">
        <v>2</v>
      </c>
      <c r="E571" s="41" t="s">
        <v>2</v>
      </c>
      <c r="F571" s="25" t="s">
        <v>2</v>
      </c>
      <c r="H571" s="42">
        <v>400</v>
      </c>
      <c r="I571" s="42">
        <v>0</v>
      </c>
      <c r="J571" s="42">
        <v>400</v>
      </c>
      <c r="K571" s="42">
        <v>865</v>
      </c>
      <c r="L571" s="42">
        <v>0</v>
      </c>
      <c r="M571" s="42">
        <v>865</v>
      </c>
      <c r="N571" s="43">
        <v>-465</v>
      </c>
      <c r="O571" s="38">
        <v>2.1625000000000001</v>
      </c>
      <c r="P571" s="42">
        <v>865</v>
      </c>
      <c r="Q571" s="42">
        <v>0</v>
      </c>
      <c r="R571" s="42">
        <v>865</v>
      </c>
      <c r="S571" s="43">
        <v>-465</v>
      </c>
      <c r="T571" s="38">
        <v>2.1625000000000001</v>
      </c>
    </row>
    <row r="572" spans="1:20" ht="14.4" hidden="1" customHeight="1" outlineLevel="4" collapsed="1" x14ac:dyDescent="0.3">
      <c r="A572" s="25" t="s">
        <v>2</v>
      </c>
      <c r="B572" s="25" t="s">
        <v>2</v>
      </c>
      <c r="C572" s="40" t="s">
        <v>2</v>
      </c>
      <c r="D572" s="41" t="s">
        <v>2</v>
      </c>
      <c r="E572" s="41" t="s">
        <v>2</v>
      </c>
      <c r="F572" s="25" t="s">
        <v>2</v>
      </c>
      <c r="H572" s="42">
        <v>1900</v>
      </c>
      <c r="I572" s="42">
        <v>0</v>
      </c>
      <c r="J572" s="42">
        <v>1900</v>
      </c>
      <c r="K572" s="42">
        <v>0</v>
      </c>
      <c r="L572" s="42">
        <v>0</v>
      </c>
      <c r="M572" s="42">
        <v>0</v>
      </c>
      <c r="N572" s="42">
        <v>1900</v>
      </c>
      <c r="O572" s="38">
        <v>0</v>
      </c>
      <c r="P572" s="42">
        <v>284.99</v>
      </c>
      <c r="Q572" s="42">
        <v>0</v>
      </c>
      <c r="R572" s="42">
        <v>284.99</v>
      </c>
      <c r="S572" s="42">
        <v>1615.01</v>
      </c>
      <c r="T572" s="38">
        <v>0.14999473684210526</v>
      </c>
    </row>
    <row r="573" spans="1:20" ht="14.4" hidden="1" customHeight="1" outlineLevel="4" collapsed="1" x14ac:dyDescent="0.3">
      <c r="A573" s="25" t="s">
        <v>2</v>
      </c>
      <c r="B573" s="25" t="s">
        <v>2</v>
      </c>
      <c r="C573" s="40" t="s">
        <v>2</v>
      </c>
      <c r="D573" s="41" t="s">
        <v>2</v>
      </c>
      <c r="E573" s="41" t="s">
        <v>2</v>
      </c>
      <c r="F573" s="25" t="s">
        <v>2</v>
      </c>
      <c r="H573" s="42">
        <v>350</v>
      </c>
      <c r="I573" s="42">
        <v>0</v>
      </c>
      <c r="J573" s="42">
        <v>350</v>
      </c>
      <c r="K573" s="42">
        <v>300</v>
      </c>
      <c r="L573" s="42">
        <v>0</v>
      </c>
      <c r="M573" s="42">
        <v>300</v>
      </c>
      <c r="N573" s="42">
        <v>50</v>
      </c>
      <c r="O573" s="38">
        <v>0.8571428571428571</v>
      </c>
      <c r="P573" s="42">
        <v>459</v>
      </c>
      <c r="Q573" s="42">
        <v>0</v>
      </c>
      <c r="R573" s="42">
        <v>459</v>
      </c>
      <c r="S573" s="43">
        <v>-109</v>
      </c>
      <c r="T573" s="38">
        <v>1.3114285714285714</v>
      </c>
    </row>
    <row r="574" spans="1:20" ht="14.4" hidden="1" customHeight="1" outlineLevel="4" collapsed="1" x14ac:dyDescent="0.3">
      <c r="A574" s="25" t="s">
        <v>2</v>
      </c>
      <c r="B574" s="25" t="s">
        <v>2</v>
      </c>
      <c r="C574" s="40" t="s">
        <v>2</v>
      </c>
      <c r="D574" s="41" t="s">
        <v>2</v>
      </c>
      <c r="E574" s="41" t="s">
        <v>2</v>
      </c>
      <c r="F574" s="25" t="s">
        <v>2</v>
      </c>
      <c r="H574" s="42">
        <v>263</v>
      </c>
      <c r="I574" s="42">
        <v>0</v>
      </c>
      <c r="J574" s="42">
        <v>263</v>
      </c>
      <c r="K574" s="42">
        <v>315</v>
      </c>
      <c r="L574" s="42">
        <v>0</v>
      </c>
      <c r="M574" s="42">
        <v>315</v>
      </c>
      <c r="N574" s="43">
        <v>-52</v>
      </c>
      <c r="O574" s="38">
        <v>1.1977186311787071</v>
      </c>
      <c r="P574" s="42">
        <v>865</v>
      </c>
      <c r="Q574" s="42">
        <v>0</v>
      </c>
      <c r="R574" s="42">
        <v>865</v>
      </c>
      <c r="S574" s="43">
        <v>-602</v>
      </c>
      <c r="T574" s="38">
        <v>3.2889733840304181</v>
      </c>
    </row>
    <row r="575" spans="1:20" ht="14.4" hidden="1" customHeight="1" outlineLevel="4" collapsed="1" x14ac:dyDescent="0.3">
      <c r="A575" s="25" t="s">
        <v>2</v>
      </c>
      <c r="B575" s="25" t="s">
        <v>2</v>
      </c>
      <c r="C575" s="40" t="s">
        <v>2</v>
      </c>
      <c r="D575" s="41" t="s">
        <v>2</v>
      </c>
      <c r="E575" s="41" t="s">
        <v>2</v>
      </c>
      <c r="F575" s="25" t="s">
        <v>2</v>
      </c>
      <c r="H575" s="42">
        <v>1950</v>
      </c>
      <c r="I575" s="42">
        <v>0</v>
      </c>
      <c r="J575" s="42">
        <v>1950</v>
      </c>
      <c r="K575" s="42">
        <v>1530</v>
      </c>
      <c r="L575" s="42">
        <v>0</v>
      </c>
      <c r="M575" s="42">
        <v>1530</v>
      </c>
      <c r="N575" s="42">
        <v>420</v>
      </c>
      <c r="O575" s="38">
        <v>0.7846153846153846</v>
      </c>
      <c r="P575" s="42">
        <v>2846.6666660000001</v>
      </c>
      <c r="Q575" s="42">
        <v>0</v>
      </c>
      <c r="R575" s="42">
        <v>2846.6666660000001</v>
      </c>
      <c r="S575" s="43">
        <v>-896.66666599999996</v>
      </c>
      <c r="T575" s="38">
        <v>1.4598290594871794</v>
      </c>
    </row>
    <row r="576" spans="1:20" ht="14.4" hidden="1" customHeight="1" outlineLevel="4" collapsed="1" x14ac:dyDescent="0.3">
      <c r="A576" s="25" t="s">
        <v>2</v>
      </c>
      <c r="B576" s="25" t="s">
        <v>2</v>
      </c>
      <c r="C576" s="40" t="s">
        <v>2</v>
      </c>
      <c r="D576" s="41" t="s">
        <v>2</v>
      </c>
      <c r="E576" s="41" t="s">
        <v>2</v>
      </c>
      <c r="F576" s="25" t="s">
        <v>2</v>
      </c>
      <c r="H576" s="42">
        <v>1025</v>
      </c>
      <c r="I576" s="42">
        <v>0</v>
      </c>
      <c r="J576" s="42">
        <v>1025</v>
      </c>
      <c r="K576" s="42">
        <v>0</v>
      </c>
      <c r="L576" s="42">
        <v>0</v>
      </c>
      <c r="M576" s="42">
        <v>0</v>
      </c>
      <c r="N576" s="42">
        <v>1025</v>
      </c>
      <c r="O576" s="38">
        <v>0</v>
      </c>
      <c r="P576" s="42">
        <v>140</v>
      </c>
      <c r="Q576" s="42">
        <v>0</v>
      </c>
      <c r="R576" s="42">
        <v>140</v>
      </c>
      <c r="S576" s="42">
        <v>885</v>
      </c>
      <c r="T576" s="38">
        <v>0.13658536585365855</v>
      </c>
    </row>
    <row r="577" spans="1:20" ht="14.4" hidden="1" customHeight="1" outlineLevel="4" collapsed="1" x14ac:dyDescent="0.3">
      <c r="A577" s="25" t="s">
        <v>2</v>
      </c>
      <c r="B577" s="25" t="s">
        <v>2</v>
      </c>
      <c r="C577" s="40" t="s">
        <v>2</v>
      </c>
      <c r="D577" s="41" t="s">
        <v>2</v>
      </c>
      <c r="E577" s="41" t="s">
        <v>2</v>
      </c>
      <c r="F577" s="25" t="s">
        <v>2</v>
      </c>
      <c r="H577" s="42">
        <v>200</v>
      </c>
      <c r="I577" s="42">
        <v>0</v>
      </c>
      <c r="J577" s="42">
        <v>200</v>
      </c>
      <c r="K577" s="42">
        <v>57</v>
      </c>
      <c r="L577" s="42">
        <v>0</v>
      </c>
      <c r="M577" s="42">
        <v>57</v>
      </c>
      <c r="N577" s="42">
        <v>143</v>
      </c>
      <c r="O577" s="38">
        <v>0.28499999999999998</v>
      </c>
      <c r="P577" s="42">
        <v>57</v>
      </c>
      <c r="Q577" s="42">
        <v>0</v>
      </c>
      <c r="R577" s="42">
        <v>57</v>
      </c>
      <c r="S577" s="42">
        <v>143</v>
      </c>
      <c r="T577" s="38">
        <v>0.28499999999999998</v>
      </c>
    </row>
    <row r="578" spans="1:20" ht="14.4" hidden="1" customHeight="1" outlineLevel="4" collapsed="1" x14ac:dyDescent="0.3">
      <c r="A578" s="25" t="s">
        <v>2</v>
      </c>
      <c r="B578" s="25" t="s">
        <v>2</v>
      </c>
      <c r="C578" s="40" t="s">
        <v>2</v>
      </c>
      <c r="D578" s="41" t="s">
        <v>2</v>
      </c>
      <c r="E578" s="41" t="s">
        <v>2</v>
      </c>
      <c r="F578" s="25" t="s">
        <v>2</v>
      </c>
      <c r="H578" s="42">
        <v>400</v>
      </c>
      <c r="I578" s="42">
        <v>0</v>
      </c>
      <c r="J578" s="42">
        <v>400</v>
      </c>
      <c r="K578" s="42">
        <v>0</v>
      </c>
      <c r="L578" s="42">
        <v>0</v>
      </c>
      <c r="M578" s="42">
        <v>0</v>
      </c>
      <c r="N578" s="42">
        <v>400</v>
      </c>
      <c r="O578" s="38">
        <v>0</v>
      </c>
      <c r="P578" s="42">
        <v>0</v>
      </c>
      <c r="Q578" s="42">
        <v>0</v>
      </c>
      <c r="R578" s="42">
        <v>0</v>
      </c>
      <c r="S578" s="42">
        <v>400</v>
      </c>
      <c r="T578" s="38">
        <v>0</v>
      </c>
    </row>
    <row r="579" spans="1:20" ht="14.4" hidden="1" customHeight="1" outlineLevel="4" collapsed="1" x14ac:dyDescent="0.3">
      <c r="A579" s="25" t="s">
        <v>2</v>
      </c>
      <c r="B579" s="25" t="s">
        <v>2</v>
      </c>
      <c r="C579" s="40" t="s">
        <v>2</v>
      </c>
      <c r="D579" s="41" t="s">
        <v>2</v>
      </c>
      <c r="E579" s="41" t="s">
        <v>2</v>
      </c>
      <c r="F579" s="25" t="s">
        <v>2</v>
      </c>
      <c r="H579" s="42">
        <v>263</v>
      </c>
      <c r="I579" s="42">
        <v>0</v>
      </c>
      <c r="J579" s="42">
        <v>263</v>
      </c>
      <c r="K579" s="42">
        <v>275</v>
      </c>
      <c r="L579" s="42">
        <v>0</v>
      </c>
      <c r="M579" s="42">
        <v>275</v>
      </c>
      <c r="N579" s="43">
        <v>-12</v>
      </c>
      <c r="O579" s="38">
        <v>1.0456273764258555</v>
      </c>
      <c r="P579" s="42">
        <v>275</v>
      </c>
      <c r="Q579" s="42">
        <v>0</v>
      </c>
      <c r="R579" s="42">
        <v>275</v>
      </c>
      <c r="S579" s="43">
        <v>-12</v>
      </c>
      <c r="T579" s="38">
        <v>1.0456273764258555</v>
      </c>
    </row>
    <row r="580" spans="1:20" ht="14.4" hidden="1" customHeight="1" outlineLevel="4" collapsed="1" x14ac:dyDescent="0.3">
      <c r="A580" s="25" t="s">
        <v>2</v>
      </c>
      <c r="B580" s="25" t="s">
        <v>2</v>
      </c>
      <c r="C580" s="40" t="s">
        <v>2</v>
      </c>
      <c r="D580" s="41" t="s">
        <v>2</v>
      </c>
      <c r="E580" s="41" t="s">
        <v>2</v>
      </c>
      <c r="F580" s="25" t="s">
        <v>2</v>
      </c>
      <c r="H580" s="42">
        <v>10000</v>
      </c>
      <c r="I580" s="42">
        <v>0</v>
      </c>
      <c r="J580" s="42">
        <v>10000</v>
      </c>
      <c r="K580" s="42">
        <v>389674.69</v>
      </c>
      <c r="L580" s="42">
        <v>0</v>
      </c>
      <c r="M580" s="42">
        <v>389674.69</v>
      </c>
      <c r="N580" s="43">
        <v>-379674.69</v>
      </c>
      <c r="O580" s="38">
        <v>9.99</v>
      </c>
      <c r="P580" s="42">
        <v>393779.83</v>
      </c>
      <c r="Q580" s="42">
        <v>0</v>
      </c>
      <c r="R580" s="42">
        <v>393779.83</v>
      </c>
      <c r="S580" s="43">
        <v>-383779.83</v>
      </c>
      <c r="T580" s="38">
        <v>9.99</v>
      </c>
    </row>
    <row r="581" spans="1:20" ht="14.4" hidden="1" customHeight="1" outlineLevel="4" collapsed="1" x14ac:dyDescent="0.3">
      <c r="A581" s="25" t="s">
        <v>2</v>
      </c>
      <c r="B581" s="25" t="s">
        <v>2</v>
      </c>
      <c r="C581" s="40" t="s">
        <v>2</v>
      </c>
      <c r="D581" s="41" t="s">
        <v>2</v>
      </c>
      <c r="E581" s="41" t="s">
        <v>2</v>
      </c>
      <c r="F581" s="25" t="s">
        <v>2</v>
      </c>
      <c r="H581" s="42">
        <v>0</v>
      </c>
      <c r="I581" s="42">
        <v>0</v>
      </c>
      <c r="J581" s="42">
        <v>0</v>
      </c>
      <c r="K581" s="42">
        <v>236.61</v>
      </c>
      <c r="L581" s="42">
        <v>0</v>
      </c>
      <c r="M581" s="42">
        <v>236.61</v>
      </c>
      <c r="N581" s="43">
        <v>-236.61</v>
      </c>
      <c r="O581" s="45">
        <v>-1</v>
      </c>
      <c r="P581" s="42">
        <v>236.61</v>
      </c>
      <c r="Q581" s="42">
        <v>0</v>
      </c>
      <c r="R581" s="42">
        <v>236.61</v>
      </c>
      <c r="S581" s="43">
        <v>-236.61</v>
      </c>
      <c r="T581" s="45">
        <v>-1</v>
      </c>
    </row>
    <row r="582" spans="1:20" ht="14.4" hidden="1" customHeight="1" outlineLevel="4" collapsed="1" x14ac:dyDescent="0.3">
      <c r="A582" s="25" t="s">
        <v>2</v>
      </c>
      <c r="B582" s="25" t="s">
        <v>2</v>
      </c>
      <c r="C582" s="40" t="s">
        <v>2</v>
      </c>
      <c r="D582" s="41" t="s">
        <v>2</v>
      </c>
      <c r="E582" s="41" t="s">
        <v>2</v>
      </c>
      <c r="F582" s="25" t="s">
        <v>2</v>
      </c>
      <c r="H582" s="42">
        <v>0</v>
      </c>
      <c r="I582" s="42">
        <v>0</v>
      </c>
      <c r="J582" s="42">
        <v>0</v>
      </c>
      <c r="K582" s="42">
        <v>9.99</v>
      </c>
      <c r="L582" s="42">
        <v>0</v>
      </c>
      <c r="M582" s="42">
        <v>9.99</v>
      </c>
      <c r="N582" s="43">
        <v>-9.99</v>
      </c>
      <c r="O582" s="45">
        <v>-1</v>
      </c>
      <c r="P582" s="42">
        <v>9.99</v>
      </c>
      <c r="Q582" s="42">
        <v>0</v>
      </c>
      <c r="R582" s="42">
        <v>9.99</v>
      </c>
      <c r="S582" s="43">
        <v>-9.99</v>
      </c>
      <c r="T582" s="45">
        <v>-1</v>
      </c>
    </row>
    <row r="583" spans="1:20" ht="14.4" customHeight="1" outlineLevel="2" collapsed="1" x14ac:dyDescent="0.3">
      <c r="A583" s="25" t="s">
        <v>2</v>
      </c>
      <c r="B583" s="25" t="s">
        <v>2</v>
      </c>
      <c r="D583" s="25" t="s">
        <v>37</v>
      </c>
      <c r="H583" s="36">
        <v>97990</v>
      </c>
      <c r="I583" s="36">
        <v>0</v>
      </c>
      <c r="J583" s="36">
        <v>97990</v>
      </c>
      <c r="K583" s="36">
        <v>40395.15</v>
      </c>
      <c r="L583" s="36">
        <v>0</v>
      </c>
      <c r="M583" s="36">
        <v>40395.15</v>
      </c>
      <c r="N583" s="36">
        <v>57594.85</v>
      </c>
      <c r="O583" s="38">
        <v>0.41223747321155219</v>
      </c>
      <c r="P583" s="36">
        <v>49596.766666000003</v>
      </c>
      <c r="Q583" s="36">
        <v>0</v>
      </c>
      <c r="R583" s="36">
        <v>49596.766666000003</v>
      </c>
      <c r="S583" s="36">
        <v>48393.233333999997</v>
      </c>
      <c r="T583" s="39">
        <v>0.50614110282681901</v>
      </c>
    </row>
    <row r="584" spans="1:20" ht="14.4" hidden="1" customHeight="1" outlineLevel="3" collapsed="1" x14ac:dyDescent="0.3">
      <c r="A584" s="25" t="s">
        <v>2</v>
      </c>
      <c r="B584" s="25" t="s">
        <v>2</v>
      </c>
      <c r="C584" s="40" t="s">
        <v>2</v>
      </c>
      <c r="E584" s="25" t="s">
        <v>2</v>
      </c>
      <c r="H584" s="36">
        <v>97990</v>
      </c>
      <c r="I584" s="36">
        <v>0</v>
      </c>
      <c r="J584" s="36">
        <v>97990</v>
      </c>
      <c r="K584" s="36">
        <v>40395.15</v>
      </c>
      <c r="L584" s="36">
        <v>0</v>
      </c>
      <c r="M584" s="36">
        <v>40395.15</v>
      </c>
      <c r="N584" s="36">
        <v>57594.85</v>
      </c>
      <c r="O584" s="38">
        <v>0.41223747321155219</v>
      </c>
      <c r="P584" s="36">
        <v>49596.766666000003</v>
      </c>
      <c r="Q584" s="36">
        <v>0</v>
      </c>
      <c r="R584" s="36">
        <v>49596.766666000003</v>
      </c>
      <c r="S584" s="36">
        <v>48393.233333999997</v>
      </c>
      <c r="T584" s="39">
        <v>0.50614110282681901</v>
      </c>
    </row>
    <row r="585" spans="1:20" ht="14.4" hidden="1" customHeight="1" outlineLevel="4" collapsed="1" x14ac:dyDescent="0.3">
      <c r="A585" s="25" t="s">
        <v>2</v>
      </c>
      <c r="B585" s="25" t="s">
        <v>2</v>
      </c>
      <c r="C585" s="40" t="s">
        <v>2</v>
      </c>
      <c r="D585" s="41" t="s">
        <v>2</v>
      </c>
      <c r="E585" s="41" t="s">
        <v>2</v>
      </c>
      <c r="F585" s="25" t="s">
        <v>2</v>
      </c>
      <c r="H585" s="42">
        <v>0</v>
      </c>
      <c r="I585" s="42">
        <v>0</v>
      </c>
      <c r="J585" s="42">
        <v>0</v>
      </c>
      <c r="K585" s="42">
        <v>5019.42</v>
      </c>
      <c r="L585" s="42">
        <v>0</v>
      </c>
      <c r="M585" s="42">
        <v>5019.42</v>
      </c>
      <c r="N585" s="43">
        <v>-5019.42</v>
      </c>
      <c r="O585" s="45">
        <v>-1</v>
      </c>
      <c r="P585" s="42">
        <v>5019.42</v>
      </c>
      <c r="Q585" s="42">
        <v>0</v>
      </c>
      <c r="R585" s="42">
        <v>5019.42</v>
      </c>
      <c r="S585" s="43">
        <v>-5019.42</v>
      </c>
      <c r="T585" s="45">
        <v>-1</v>
      </c>
    </row>
    <row r="586" spans="1:20" ht="14.4" hidden="1" customHeight="1" outlineLevel="4" collapsed="1" x14ac:dyDescent="0.3">
      <c r="A586" s="25" t="s">
        <v>2</v>
      </c>
      <c r="B586" s="25" t="s">
        <v>2</v>
      </c>
      <c r="C586" s="40" t="s">
        <v>2</v>
      </c>
      <c r="D586" s="41" t="s">
        <v>2</v>
      </c>
      <c r="E586" s="41" t="s">
        <v>2</v>
      </c>
      <c r="F586" s="25" t="s">
        <v>2</v>
      </c>
      <c r="H586" s="42">
        <v>0</v>
      </c>
      <c r="I586" s="42">
        <v>0</v>
      </c>
      <c r="J586" s="42">
        <v>0</v>
      </c>
      <c r="K586" s="43">
        <v>-310.7</v>
      </c>
      <c r="L586" s="42">
        <v>0</v>
      </c>
      <c r="M586" s="43">
        <v>-310.7</v>
      </c>
      <c r="N586" s="42">
        <v>310.7</v>
      </c>
      <c r="O586" s="45">
        <v>-1</v>
      </c>
      <c r="P586" s="43">
        <v>-310.7</v>
      </c>
      <c r="Q586" s="42">
        <v>0</v>
      </c>
      <c r="R586" s="43">
        <v>-310.7</v>
      </c>
      <c r="S586" s="42">
        <v>310.7</v>
      </c>
      <c r="T586" s="45">
        <v>-1</v>
      </c>
    </row>
    <row r="587" spans="1:20" ht="14.4" hidden="1" customHeight="1" outlineLevel="4" collapsed="1" x14ac:dyDescent="0.3">
      <c r="A587" s="25" t="s">
        <v>2</v>
      </c>
      <c r="B587" s="25" t="s">
        <v>2</v>
      </c>
      <c r="C587" s="40" t="s">
        <v>2</v>
      </c>
      <c r="D587" s="41" t="s">
        <v>2</v>
      </c>
      <c r="E587" s="41" t="s">
        <v>2</v>
      </c>
      <c r="F587" s="25" t="s">
        <v>2</v>
      </c>
      <c r="H587" s="42">
        <v>0</v>
      </c>
      <c r="I587" s="42">
        <v>0</v>
      </c>
      <c r="J587" s="42">
        <v>0</v>
      </c>
      <c r="K587" s="42">
        <v>288.10000000000002</v>
      </c>
      <c r="L587" s="42">
        <v>0</v>
      </c>
      <c r="M587" s="42">
        <v>288.10000000000002</v>
      </c>
      <c r="N587" s="43">
        <v>-288.10000000000002</v>
      </c>
      <c r="O587" s="45">
        <v>-1</v>
      </c>
      <c r="P587" s="42">
        <v>288.10000000000002</v>
      </c>
      <c r="Q587" s="42">
        <v>0</v>
      </c>
      <c r="R587" s="42">
        <v>288.10000000000002</v>
      </c>
      <c r="S587" s="43">
        <v>-288.10000000000002</v>
      </c>
      <c r="T587" s="45">
        <v>-1</v>
      </c>
    </row>
    <row r="588" spans="1:20" ht="14.4" hidden="1" customHeight="1" outlineLevel="4" collapsed="1" x14ac:dyDescent="0.3">
      <c r="A588" s="25" t="s">
        <v>2</v>
      </c>
      <c r="B588" s="25" t="s">
        <v>2</v>
      </c>
      <c r="C588" s="40" t="s">
        <v>2</v>
      </c>
      <c r="D588" s="41" t="s">
        <v>2</v>
      </c>
      <c r="E588" s="41" t="s">
        <v>2</v>
      </c>
      <c r="F588" s="25" t="s">
        <v>2</v>
      </c>
      <c r="H588" s="42">
        <v>0</v>
      </c>
      <c r="I588" s="42">
        <v>0</v>
      </c>
      <c r="J588" s="42">
        <v>0</v>
      </c>
      <c r="K588" s="42">
        <v>471.96</v>
      </c>
      <c r="L588" s="42">
        <v>0</v>
      </c>
      <c r="M588" s="42">
        <v>471.96</v>
      </c>
      <c r="N588" s="43">
        <v>-471.96</v>
      </c>
      <c r="O588" s="45">
        <v>-1</v>
      </c>
      <c r="P588" s="42">
        <v>536.09333300000003</v>
      </c>
      <c r="Q588" s="42">
        <v>0</v>
      </c>
      <c r="R588" s="42">
        <v>536.09333300000003</v>
      </c>
      <c r="S588" s="43">
        <v>-536.09333300000003</v>
      </c>
      <c r="T588" s="45">
        <v>-1</v>
      </c>
    </row>
    <row r="589" spans="1:20" ht="14.4" hidden="1" customHeight="1" outlineLevel="4" collapsed="1" x14ac:dyDescent="0.3">
      <c r="A589" s="25" t="s">
        <v>2</v>
      </c>
      <c r="B589" s="25" t="s">
        <v>2</v>
      </c>
      <c r="C589" s="40" t="s">
        <v>2</v>
      </c>
      <c r="D589" s="41" t="s">
        <v>2</v>
      </c>
      <c r="E589" s="41" t="s">
        <v>2</v>
      </c>
      <c r="F589" s="25" t="s">
        <v>2</v>
      </c>
      <c r="H589" s="42">
        <v>0</v>
      </c>
      <c r="I589" s="42">
        <v>0</v>
      </c>
      <c r="J589" s="42">
        <v>0</v>
      </c>
      <c r="K589" s="42">
        <v>93.31</v>
      </c>
      <c r="L589" s="42">
        <v>0</v>
      </c>
      <c r="M589" s="42">
        <v>93.31</v>
      </c>
      <c r="N589" s="43">
        <v>-93.31</v>
      </c>
      <c r="O589" s="45">
        <v>-1</v>
      </c>
      <c r="P589" s="42">
        <v>93.31</v>
      </c>
      <c r="Q589" s="42">
        <v>0</v>
      </c>
      <c r="R589" s="42">
        <v>93.31</v>
      </c>
      <c r="S589" s="43">
        <v>-93.31</v>
      </c>
      <c r="T589" s="45">
        <v>-1</v>
      </c>
    </row>
    <row r="590" spans="1:20" ht="14.4" hidden="1" customHeight="1" outlineLevel="4" collapsed="1" x14ac:dyDescent="0.3">
      <c r="A590" s="25" t="s">
        <v>2</v>
      </c>
      <c r="B590" s="25" t="s">
        <v>2</v>
      </c>
      <c r="C590" s="40" t="s">
        <v>2</v>
      </c>
      <c r="D590" s="41" t="s">
        <v>2</v>
      </c>
      <c r="E590" s="41" t="s">
        <v>2</v>
      </c>
      <c r="F590" s="25" t="s">
        <v>2</v>
      </c>
      <c r="H590" s="42">
        <v>0</v>
      </c>
      <c r="I590" s="42">
        <v>0</v>
      </c>
      <c r="J590" s="42">
        <v>0</v>
      </c>
      <c r="K590" s="42">
        <v>206.75</v>
      </c>
      <c r="L590" s="42">
        <v>0</v>
      </c>
      <c r="M590" s="42">
        <v>206.75</v>
      </c>
      <c r="N590" s="43">
        <v>-206.75</v>
      </c>
      <c r="O590" s="45">
        <v>-1</v>
      </c>
      <c r="P590" s="42">
        <v>206.75</v>
      </c>
      <c r="Q590" s="42">
        <v>0</v>
      </c>
      <c r="R590" s="42">
        <v>206.75</v>
      </c>
      <c r="S590" s="43">
        <v>-206.75</v>
      </c>
      <c r="T590" s="45">
        <v>-1</v>
      </c>
    </row>
    <row r="591" spans="1:20" ht="14.4" hidden="1" customHeight="1" outlineLevel="4" collapsed="1" x14ac:dyDescent="0.3">
      <c r="A591" s="25" t="s">
        <v>2</v>
      </c>
      <c r="B591" s="25" t="s">
        <v>2</v>
      </c>
      <c r="C591" s="40" t="s">
        <v>2</v>
      </c>
      <c r="D591" s="41" t="s">
        <v>2</v>
      </c>
      <c r="E591" s="41" t="s">
        <v>2</v>
      </c>
      <c r="F591" s="25" t="s">
        <v>2</v>
      </c>
      <c r="H591" s="42">
        <v>0</v>
      </c>
      <c r="I591" s="42">
        <v>0</v>
      </c>
      <c r="J591" s="42">
        <v>0</v>
      </c>
      <c r="K591" s="42">
        <v>241.13</v>
      </c>
      <c r="L591" s="42">
        <v>0</v>
      </c>
      <c r="M591" s="42">
        <v>241.13</v>
      </c>
      <c r="N591" s="43">
        <v>-241.13</v>
      </c>
      <c r="O591" s="45">
        <v>-1</v>
      </c>
      <c r="P591" s="42">
        <v>241.13</v>
      </c>
      <c r="Q591" s="42">
        <v>0</v>
      </c>
      <c r="R591" s="42">
        <v>241.13</v>
      </c>
      <c r="S591" s="43">
        <v>-241.13</v>
      </c>
      <c r="T591" s="45">
        <v>-1</v>
      </c>
    </row>
    <row r="592" spans="1:20" ht="14.4" hidden="1" customHeight="1" outlineLevel="4" collapsed="1" x14ac:dyDescent="0.3">
      <c r="A592" s="25" t="s">
        <v>2</v>
      </c>
      <c r="B592" s="25" t="s">
        <v>2</v>
      </c>
      <c r="C592" s="40" t="s">
        <v>2</v>
      </c>
      <c r="D592" s="41" t="s">
        <v>2</v>
      </c>
      <c r="E592" s="41" t="s">
        <v>2</v>
      </c>
      <c r="F592" s="25" t="s">
        <v>2</v>
      </c>
      <c r="H592" s="42">
        <v>0</v>
      </c>
      <c r="I592" s="42">
        <v>0</v>
      </c>
      <c r="J592" s="42">
        <v>0</v>
      </c>
      <c r="K592" s="42">
        <v>5274.01</v>
      </c>
      <c r="L592" s="42">
        <v>0</v>
      </c>
      <c r="M592" s="42">
        <v>5274.01</v>
      </c>
      <c r="N592" s="43">
        <v>-5274.01</v>
      </c>
      <c r="O592" s="45">
        <v>-1</v>
      </c>
      <c r="P592" s="42">
        <v>6425.3633339999997</v>
      </c>
      <c r="Q592" s="42">
        <v>0</v>
      </c>
      <c r="R592" s="42">
        <v>6425.3633339999997</v>
      </c>
      <c r="S592" s="43">
        <v>-6425.3633339999997</v>
      </c>
      <c r="T592" s="45">
        <v>-1</v>
      </c>
    </row>
    <row r="593" spans="1:20" ht="14.4" hidden="1" customHeight="1" outlineLevel="4" collapsed="1" x14ac:dyDescent="0.3">
      <c r="A593" s="25" t="s">
        <v>2</v>
      </c>
      <c r="B593" s="25" t="s">
        <v>2</v>
      </c>
      <c r="C593" s="40" t="s">
        <v>2</v>
      </c>
      <c r="D593" s="41" t="s">
        <v>2</v>
      </c>
      <c r="E593" s="41" t="s">
        <v>2</v>
      </c>
      <c r="F593" s="25" t="s">
        <v>2</v>
      </c>
      <c r="H593" s="42">
        <v>11500</v>
      </c>
      <c r="I593" s="42">
        <v>0</v>
      </c>
      <c r="J593" s="42">
        <v>11500</v>
      </c>
      <c r="K593" s="42">
        <v>0</v>
      </c>
      <c r="L593" s="42">
        <v>0</v>
      </c>
      <c r="M593" s="42">
        <v>0</v>
      </c>
      <c r="N593" s="42">
        <v>11500</v>
      </c>
      <c r="O593" s="38">
        <v>0</v>
      </c>
      <c r="P593" s="42">
        <v>0</v>
      </c>
      <c r="Q593" s="42">
        <v>0</v>
      </c>
      <c r="R593" s="42">
        <v>0</v>
      </c>
      <c r="S593" s="42">
        <v>11500</v>
      </c>
      <c r="T593" s="38">
        <v>0</v>
      </c>
    </row>
    <row r="594" spans="1:20" ht="14.4" hidden="1" customHeight="1" outlineLevel="4" collapsed="1" x14ac:dyDescent="0.3">
      <c r="A594" s="25" t="s">
        <v>2</v>
      </c>
      <c r="B594" s="25" t="s">
        <v>2</v>
      </c>
      <c r="C594" s="40" t="s">
        <v>2</v>
      </c>
      <c r="D594" s="41" t="s">
        <v>2</v>
      </c>
      <c r="E594" s="41" t="s">
        <v>2</v>
      </c>
      <c r="F594" s="25" t="s">
        <v>2</v>
      </c>
      <c r="H594" s="42">
        <v>1200</v>
      </c>
      <c r="I594" s="42">
        <v>0</v>
      </c>
      <c r="J594" s="42">
        <v>1200</v>
      </c>
      <c r="K594" s="42">
        <v>107.75</v>
      </c>
      <c r="L594" s="42">
        <v>0</v>
      </c>
      <c r="M594" s="42">
        <v>107.75</v>
      </c>
      <c r="N594" s="42">
        <v>1092.25</v>
      </c>
      <c r="O594" s="38">
        <v>8.9791666666666672E-2</v>
      </c>
      <c r="P594" s="42">
        <v>107.75</v>
      </c>
      <c r="Q594" s="42">
        <v>0</v>
      </c>
      <c r="R594" s="42">
        <v>107.75</v>
      </c>
      <c r="S594" s="42">
        <v>1092.25</v>
      </c>
      <c r="T594" s="38">
        <v>8.9791666666666672E-2</v>
      </c>
    </row>
    <row r="595" spans="1:20" ht="14.4" hidden="1" customHeight="1" outlineLevel="4" collapsed="1" x14ac:dyDescent="0.3">
      <c r="A595" s="25" t="s">
        <v>2</v>
      </c>
      <c r="B595" s="25" t="s">
        <v>2</v>
      </c>
      <c r="C595" s="40" t="s">
        <v>2</v>
      </c>
      <c r="D595" s="41" t="s">
        <v>2</v>
      </c>
      <c r="E595" s="41" t="s">
        <v>2</v>
      </c>
      <c r="F595" s="25" t="s">
        <v>2</v>
      </c>
      <c r="H595" s="42">
        <v>1400</v>
      </c>
      <c r="I595" s="42">
        <v>0</v>
      </c>
      <c r="J595" s="42">
        <v>1400</v>
      </c>
      <c r="K595" s="42">
        <v>643.11</v>
      </c>
      <c r="L595" s="42">
        <v>0</v>
      </c>
      <c r="M595" s="42">
        <v>643.11</v>
      </c>
      <c r="N595" s="42">
        <v>756.89</v>
      </c>
      <c r="O595" s="38">
        <v>0.45936428571428572</v>
      </c>
      <c r="P595" s="42">
        <v>652.44333300000005</v>
      </c>
      <c r="Q595" s="42">
        <v>0</v>
      </c>
      <c r="R595" s="42">
        <v>652.44333300000005</v>
      </c>
      <c r="S595" s="42">
        <v>747.55666699999995</v>
      </c>
      <c r="T595" s="38">
        <v>0.46603095214285717</v>
      </c>
    </row>
    <row r="596" spans="1:20" ht="14.4" hidden="1" customHeight="1" outlineLevel="4" collapsed="1" x14ac:dyDescent="0.3">
      <c r="A596" s="25" t="s">
        <v>2</v>
      </c>
      <c r="B596" s="25" t="s">
        <v>2</v>
      </c>
      <c r="C596" s="40" t="s">
        <v>2</v>
      </c>
      <c r="D596" s="41" t="s">
        <v>2</v>
      </c>
      <c r="E596" s="41" t="s">
        <v>2</v>
      </c>
      <c r="F596" s="25" t="s">
        <v>2</v>
      </c>
      <c r="H596" s="42">
        <v>6000</v>
      </c>
      <c r="I596" s="42">
        <v>0</v>
      </c>
      <c r="J596" s="42">
        <v>6000</v>
      </c>
      <c r="K596" s="42">
        <v>2176.4299999999998</v>
      </c>
      <c r="L596" s="42">
        <v>0</v>
      </c>
      <c r="M596" s="42">
        <v>2176.4299999999998</v>
      </c>
      <c r="N596" s="42">
        <v>3823.57</v>
      </c>
      <c r="O596" s="38">
        <v>0.36273833333333333</v>
      </c>
      <c r="P596" s="42">
        <v>2176.4299999999998</v>
      </c>
      <c r="Q596" s="42">
        <v>0</v>
      </c>
      <c r="R596" s="42">
        <v>2176.4299999999998</v>
      </c>
      <c r="S596" s="42">
        <v>3823.57</v>
      </c>
      <c r="T596" s="38">
        <v>0.36273833333333333</v>
      </c>
    </row>
    <row r="597" spans="1:20" ht="14.4" hidden="1" customHeight="1" outlineLevel="4" collapsed="1" x14ac:dyDescent="0.3">
      <c r="A597" s="25" t="s">
        <v>2</v>
      </c>
      <c r="B597" s="25" t="s">
        <v>2</v>
      </c>
      <c r="C597" s="40" t="s">
        <v>2</v>
      </c>
      <c r="D597" s="41" t="s">
        <v>2</v>
      </c>
      <c r="E597" s="41" t="s">
        <v>2</v>
      </c>
      <c r="F597" s="25" t="s">
        <v>2</v>
      </c>
      <c r="H597" s="42">
        <v>5500</v>
      </c>
      <c r="I597" s="42">
        <v>0</v>
      </c>
      <c r="J597" s="42">
        <v>5500</v>
      </c>
      <c r="K597" s="42">
        <v>2176.42</v>
      </c>
      <c r="L597" s="42">
        <v>0</v>
      </c>
      <c r="M597" s="42">
        <v>2176.42</v>
      </c>
      <c r="N597" s="42">
        <v>3323.58</v>
      </c>
      <c r="O597" s="38">
        <v>0.39571272727272727</v>
      </c>
      <c r="P597" s="42">
        <v>2176.42</v>
      </c>
      <c r="Q597" s="42">
        <v>0</v>
      </c>
      <c r="R597" s="42">
        <v>2176.42</v>
      </c>
      <c r="S597" s="42">
        <v>3323.58</v>
      </c>
      <c r="T597" s="38">
        <v>0.39571272727272727</v>
      </c>
    </row>
    <row r="598" spans="1:20" ht="14.4" hidden="1" customHeight="1" outlineLevel="4" collapsed="1" x14ac:dyDescent="0.3">
      <c r="A598" s="25" t="s">
        <v>2</v>
      </c>
      <c r="B598" s="25" t="s">
        <v>2</v>
      </c>
      <c r="C598" s="40" t="s">
        <v>2</v>
      </c>
      <c r="D598" s="41" t="s">
        <v>2</v>
      </c>
      <c r="E598" s="41" t="s">
        <v>2</v>
      </c>
      <c r="F598" s="25" t="s">
        <v>2</v>
      </c>
      <c r="H598" s="42">
        <v>22750</v>
      </c>
      <c r="I598" s="42">
        <v>0</v>
      </c>
      <c r="J598" s="42">
        <v>22750</v>
      </c>
      <c r="K598" s="42">
        <v>14952.1</v>
      </c>
      <c r="L598" s="42">
        <v>0</v>
      </c>
      <c r="M598" s="42">
        <v>14952.1</v>
      </c>
      <c r="N598" s="42">
        <v>7797.9</v>
      </c>
      <c r="O598" s="38">
        <v>0.65723516483516486</v>
      </c>
      <c r="P598" s="42">
        <v>15323.903333</v>
      </c>
      <c r="Q598" s="42">
        <v>0</v>
      </c>
      <c r="R598" s="42">
        <v>15323.903333</v>
      </c>
      <c r="S598" s="42">
        <v>7426.0966669999998</v>
      </c>
      <c r="T598" s="38">
        <v>0.67357816848351648</v>
      </c>
    </row>
    <row r="599" spans="1:20" ht="14.4" hidden="1" customHeight="1" outlineLevel="4" collapsed="1" x14ac:dyDescent="0.3">
      <c r="A599" s="25" t="s">
        <v>2</v>
      </c>
      <c r="B599" s="25" t="s">
        <v>2</v>
      </c>
      <c r="C599" s="40" t="s">
        <v>2</v>
      </c>
      <c r="D599" s="41" t="s">
        <v>2</v>
      </c>
      <c r="E599" s="41" t="s">
        <v>2</v>
      </c>
      <c r="F599" s="25" t="s">
        <v>2</v>
      </c>
      <c r="H599" s="42">
        <v>7490</v>
      </c>
      <c r="I599" s="42">
        <v>0</v>
      </c>
      <c r="J599" s="42">
        <v>7490</v>
      </c>
      <c r="K599" s="42">
        <v>8870.57</v>
      </c>
      <c r="L599" s="42">
        <v>0</v>
      </c>
      <c r="M599" s="42">
        <v>8870.57</v>
      </c>
      <c r="N599" s="43">
        <v>-1380.57</v>
      </c>
      <c r="O599" s="38">
        <v>1.1843217623497997</v>
      </c>
      <c r="P599" s="42">
        <v>8870.57</v>
      </c>
      <c r="Q599" s="42">
        <v>0</v>
      </c>
      <c r="R599" s="42">
        <v>8870.57</v>
      </c>
      <c r="S599" s="43">
        <v>-1380.57</v>
      </c>
      <c r="T599" s="38">
        <v>1.1843217623497997</v>
      </c>
    </row>
    <row r="600" spans="1:20" ht="14.4" hidden="1" customHeight="1" outlineLevel="4" collapsed="1" x14ac:dyDescent="0.3">
      <c r="A600" s="25" t="s">
        <v>2</v>
      </c>
      <c r="B600" s="25" t="s">
        <v>2</v>
      </c>
      <c r="C600" s="40" t="s">
        <v>2</v>
      </c>
      <c r="D600" s="41" t="s">
        <v>2</v>
      </c>
      <c r="E600" s="41" t="s">
        <v>2</v>
      </c>
      <c r="F600" s="25" t="s">
        <v>2</v>
      </c>
      <c r="H600" s="42">
        <v>4900</v>
      </c>
      <c r="I600" s="42">
        <v>0</v>
      </c>
      <c r="J600" s="42">
        <v>4900</v>
      </c>
      <c r="K600" s="42">
        <v>0</v>
      </c>
      <c r="L600" s="42">
        <v>0</v>
      </c>
      <c r="M600" s="42">
        <v>0</v>
      </c>
      <c r="N600" s="42">
        <v>4900</v>
      </c>
      <c r="O600" s="38">
        <v>0</v>
      </c>
      <c r="P600" s="42">
        <v>0</v>
      </c>
      <c r="Q600" s="42">
        <v>0</v>
      </c>
      <c r="R600" s="42">
        <v>0</v>
      </c>
      <c r="S600" s="42">
        <v>4900</v>
      </c>
      <c r="T600" s="38">
        <v>0</v>
      </c>
    </row>
    <row r="601" spans="1:20" ht="14.4" hidden="1" customHeight="1" outlineLevel="4" collapsed="1" x14ac:dyDescent="0.3">
      <c r="A601" s="25" t="s">
        <v>2</v>
      </c>
      <c r="B601" s="25" t="s">
        <v>2</v>
      </c>
      <c r="C601" s="40" t="s">
        <v>2</v>
      </c>
      <c r="D601" s="41" t="s">
        <v>2</v>
      </c>
      <c r="E601" s="41" t="s">
        <v>2</v>
      </c>
      <c r="F601" s="25" t="s">
        <v>2</v>
      </c>
      <c r="H601" s="42">
        <v>12500</v>
      </c>
      <c r="I601" s="42">
        <v>0</v>
      </c>
      <c r="J601" s="42">
        <v>12500</v>
      </c>
      <c r="K601" s="42">
        <v>0</v>
      </c>
      <c r="L601" s="42">
        <v>0</v>
      </c>
      <c r="M601" s="42">
        <v>0</v>
      </c>
      <c r="N601" s="42">
        <v>12500</v>
      </c>
      <c r="O601" s="38">
        <v>0</v>
      </c>
      <c r="P601" s="42">
        <v>0</v>
      </c>
      <c r="Q601" s="42">
        <v>0</v>
      </c>
      <c r="R601" s="42">
        <v>0</v>
      </c>
      <c r="S601" s="42">
        <v>12500</v>
      </c>
      <c r="T601" s="38">
        <v>0</v>
      </c>
    </row>
    <row r="602" spans="1:20" ht="14.4" hidden="1" customHeight="1" outlineLevel="4" collapsed="1" x14ac:dyDescent="0.3">
      <c r="A602" s="25" t="s">
        <v>2</v>
      </c>
      <c r="B602" s="25" t="s">
        <v>2</v>
      </c>
      <c r="C602" s="40" t="s">
        <v>2</v>
      </c>
      <c r="D602" s="41" t="s">
        <v>2</v>
      </c>
      <c r="E602" s="41" t="s">
        <v>2</v>
      </c>
      <c r="F602" s="25" t="s">
        <v>2</v>
      </c>
      <c r="H602" s="42">
        <v>16000</v>
      </c>
      <c r="I602" s="42">
        <v>0</v>
      </c>
      <c r="J602" s="42">
        <v>16000</v>
      </c>
      <c r="K602" s="42">
        <v>0</v>
      </c>
      <c r="L602" s="42">
        <v>0</v>
      </c>
      <c r="M602" s="42">
        <v>0</v>
      </c>
      <c r="N602" s="42">
        <v>16000</v>
      </c>
      <c r="O602" s="38">
        <v>0</v>
      </c>
      <c r="P602" s="42">
        <v>7439.16</v>
      </c>
      <c r="Q602" s="42">
        <v>0</v>
      </c>
      <c r="R602" s="42">
        <v>7439.16</v>
      </c>
      <c r="S602" s="42">
        <v>8560.84</v>
      </c>
      <c r="T602" s="38">
        <v>0.46494750000000001</v>
      </c>
    </row>
    <row r="603" spans="1:20" ht="14.4" hidden="1" customHeight="1" outlineLevel="4" collapsed="1" x14ac:dyDescent="0.3">
      <c r="A603" s="25" t="s">
        <v>2</v>
      </c>
      <c r="B603" s="25" t="s">
        <v>2</v>
      </c>
      <c r="C603" s="40" t="s">
        <v>2</v>
      </c>
      <c r="D603" s="41" t="s">
        <v>2</v>
      </c>
      <c r="E603" s="41" t="s">
        <v>2</v>
      </c>
      <c r="F603" s="25" t="s">
        <v>2</v>
      </c>
      <c r="H603" s="42">
        <v>0</v>
      </c>
      <c r="I603" s="42">
        <v>0</v>
      </c>
      <c r="J603" s="42">
        <v>0</v>
      </c>
      <c r="K603" s="42">
        <v>60.44</v>
      </c>
      <c r="L603" s="42">
        <v>0</v>
      </c>
      <c r="M603" s="42">
        <v>60.44</v>
      </c>
      <c r="N603" s="43">
        <v>-60.44</v>
      </c>
      <c r="O603" s="45">
        <v>-1</v>
      </c>
      <c r="P603" s="42">
        <v>215.44</v>
      </c>
      <c r="Q603" s="42">
        <v>0</v>
      </c>
      <c r="R603" s="42">
        <v>215.44</v>
      </c>
      <c r="S603" s="43">
        <v>-215.44</v>
      </c>
      <c r="T603" s="45">
        <v>-1</v>
      </c>
    </row>
    <row r="604" spans="1:20" ht="14.4" hidden="1" customHeight="1" outlineLevel="4" collapsed="1" x14ac:dyDescent="0.3">
      <c r="A604" s="25" t="s">
        <v>2</v>
      </c>
      <c r="B604" s="25" t="s">
        <v>2</v>
      </c>
      <c r="C604" s="40" t="s">
        <v>2</v>
      </c>
      <c r="D604" s="41" t="s">
        <v>2</v>
      </c>
      <c r="E604" s="41" t="s">
        <v>2</v>
      </c>
      <c r="F604" s="25" t="s">
        <v>2</v>
      </c>
      <c r="H604" s="42">
        <v>0</v>
      </c>
      <c r="I604" s="42">
        <v>0</v>
      </c>
      <c r="J604" s="42">
        <v>0</v>
      </c>
      <c r="K604" s="42">
        <v>124.35</v>
      </c>
      <c r="L604" s="42">
        <v>0</v>
      </c>
      <c r="M604" s="42">
        <v>124.35</v>
      </c>
      <c r="N604" s="43">
        <v>-124.35</v>
      </c>
      <c r="O604" s="45">
        <v>-1</v>
      </c>
      <c r="P604" s="42">
        <v>135.183333</v>
      </c>
      <c r="Q604" s="42">
        <v>0</v>
      </c>
      <c r="R604" s="42">
        <v>135.183333</v>
      </c>
      <c r="S604" s="43">
        <v>-135.183333</v>
      </c>
      <c r="T604" s="45">
        <v>-1</v>
      </c>
    </row>
    <row r="605" spans="1:20" ht="14.4" hidden="1" customHeight="1" outlineLevel="4" collapsed="1" x14ac:dyDescent="0.3">
      <c r="A605" s="25" t="s">
        <v>2</v>
      </c>
      <c r="B605" s="25" t="s">
        <v>2</v>
      </c>
      <c r="C605" s="40" t="s">
        <v>2</v>
      </c>
      <c r="D605" s="41" t="s">
        <v>2</v>
      </c>
      <c r="E605" s="41" t="s">
        <v>2</v>
      </c>
      <c r="F605" s="25" t="s">
        <v>2</v>
      </c>
      <c r="H605" s="42">
        <v>8000</v>
      </c>
      <c r="I605" s="42">
        <v>0</v>
      </c>
      <c r="J605" s="42">
        <v>8000</v>
      </c>
      <c r="K605" s="42">
        <v>0</v>
      </c>
      <c r="L605" s="42">
        <v>0</v>
      </c>
      <c r="M605" s="42">
        <v>0</v>
      </c>
      <c r="N605" s="42">
        <v>8000</v>
      </c>
      <c r="O605" s="38">
        <v>0</v>
      </c>
      <c r="P605" s="42">
        <v>0</v>
      </c>
      <c r="Q605" s="42">
        <v>0</v>
      </c>
      <c r="R605" s="42">
        <v>0</v>
      </c>
      <c r="S605" s="42">
        <v>8000</v>
      </c>
      <c r="T605" s="38">
        <v>0</v>
      </c>
    </row>
    <row r="606" spans="1:20" ht="14.4" hidden="1" customHeight="1" outlineLevel="4" collapsed="1" x14ac:dyDescent="0.3">
      <c r="A606" s="25" t="s">
        <v>2</v>
      </c>
      <c r="B606" s="25" t="s">
        <v>2</v>
      </c>
      <c r="C606" s="40" t="s">
        <v>2</v>
      </c>
      <c r="D606" s="41" t="s">
        <v>2</v>
      </c>
      <c r="E606" s="41" t="s">
        <v>2</v>
      </c>
      <c r="F606" s="25" t="s">
        <v>2</v>
      </c>
      <c r="H606" s="42">
        <v>750</v>
      </c>
      <c r="I606" s="42">
        <v>0</v>
      </c>
      <c r="J606" s="42">
        <v>750</v>
      </c>
      <c r="K606" s="42">
        <v>0</v>
      </c>
      <c r="L606" s="42">
        <v>0</v>
      </c>
      <c r="M606" s="42">
        <v>0</v>
      </c>
      <c r="N606" s="42">
        <v>750</v>
      </c>
      <c r="O606" s="38">
        <v>0</v>
      </c>
      <c r="P606" s="42">
        <v>0</v>
      </c>
      <c r="Q606" s="42">
        <v>0</v>
      </c>
      <c r="R606" s="42">
        <v>0</v>
      </c>
      <c r="S606" s="42">
        <v>750</v>
      </c>
      <c r="T606" s="38">
        <v>0</v>
      </c>
    </row>
    <row r="607" spans="1:20" ht="14.4" customHeight="1" outlineLevel="2" collapsed="1" x14ac:dyDescent="0.3">
      <c r="A607" s="25" t="s">
        <v>2</v>
      </c>
      <c r="B607" s="25" t="s">
        <v>2</v>
      </c>
      <c r="D607" s="25" t="s">
        <v>38</v>
      </c>
      <c r="H607" s="36">
        <v>0</v>
      </c>
      <c r="I607" s="36">
        <v>0</v>
      </c>
      <c r="J607" s="36">
        <v>0</v>
      </c>
      <c r="K607" s="36">
        <v>100.81</v>
      </c>
      <c r="L607" s="36">
        <v>0</v>
      </c>
      <c r="M607" s="36">
        <v>100.81</v>
      </c>
      <c r="N607" s="37">
        <v>-100.81</v>
      </c>
      <c r="O607" s="45">
        <v>-1</v>
      </c>
      <c r="P607" s="36">
        <v>384.77333299999998</v>
      </c>
      <c r="Q607" s="36">
        <v>0</v>
      </c>
      <c r="R607" s="36">
        <v>384.77333299999998</v>
      </c>
      <c r="S607" s="37">
        <v>-384.77333299999998</v>
      </c>
      <c r="T607" s="50">
        <v>-1</v>
      </c>
    </row>
    <row r="608" spans="1:20" ht="14.4" hidden="1" customHeight="1" outlineLevel="3" collapsed="1" x14ac:dyDescent="0.3">
      <c r="A608" s="25" t="s">
        <v>2</v>
      </c>
      <c r="B608" s="25" t="s">
        <v>2</v>
      </c>
      <c r="C608" s="40" t="s">
        <v>2</v>
      </c>
      <c r="E608" s="25" t="s">
        <v>2</v>
      </c>
      <c r="H608" s="36">
        <v>0</v>
      </c>
      <c r="I608" s="36">
        <v>0</v>
      </c>
      <c r="J608" s="36">
        <v>0</v>
      </c>
      <c r="K608" s="36">
        <v>100.81</v>
      </c>
      <c r="L608" s="36">
        <v>0</v>
      </c>
      <c r="M608" s="36">
        <v>100.81</v>
      </c>
      <c r="N608" s="37">
        <v>-100.81</v>
      </c>
      <c r="O608" s="45">
        <v>-1</v>
      </c>
      <c r="P608" s="36">
        <v>384.77333299999998</v>
      </c>
      <c r="Q608" s="36">
        <v>0</v>
      </c>
      <c r="R608" s="36">
        <v>384.77333299999998</v>
      </c>
      <c r="S608" s="37">
        <v>-384.77333299999998</v>
      </c>
      <c r="T608" s="50">
        <v>-1</v>
      </c>
    </row>
    <row r="609" spans="1:20" ht="14.4" hidden="1" customHeight="1" outlineLevel="4" collapsed="1" x14ac:dyDescent="0.3">
      <c r="A609" s="25" t="s">
        <v>2</v>
      </c>
      <c r="B609" s="25" t="s">
        <v>2</v>
      </c>
      <c r="C609" s="40" t="s">
        <v>2</v>
      </c>
      <c r="D609" s="41" t="s">
        <v>2</v>
      </c>
      <c r="E609" s="41" t="s">
        <v>2</v>
      </c>
      <c r="F609" s="25" t="s">
        <v>2</v>
      </c>
      <c r="H609" s="42">
        <v>0</v>
      </c>
      <c r="I609" s="42">
        <v>0</v>
      </c>
      <c r="J609" s="42">
        <v>0</v>
      </c>
      <c r="K609" s="42">
        <v>100.81</v>
      </c>
      <c r="L609" s="42">
        <v>0</v>
      </c>
      <c r="M609" s="42">
        <v>100.81</v>
      </c>
      <c r="N609" s="43">
        <v>-100.81</v>
      </c>
      <c r="O609" s="45">
        <v>-1</v>
      </c>
      <c r="P609" s="42">
        <v>384.77333299999998</v>
      </c>
      <c r="Q609" s="42">
        <v>0</v>
      </c>
      <c r="R609" s="42">
        <v>384.77333299999998</v>
      </c>
      <c r="S609" s="43">
        <v>-384.77333299999998</v>
      </c>
      <c r="T609" s="45">
        <v>-1</v>
      </c>
    </row>
    <row r="610" spans="1:20" ht="14.4" customHeight="1" outlineLevel="1" x14ac:dyDescent="0.3">
      <c r="A610" s="30" t="s">
        <v>2</v>
      </c>
      <c r="B610" s="30" t="s">
        <v>2</v>
      </c>
      <c r="C610" s="44" t="s">
        <v>40</v>
      </c>
      <c r="H610" s="32">
        <v>149625926</v>
      </c>
      <c r="I610" s="32">
        <v>23117434</v>
      </c>
      <c r="J610" s="32">
        <v>172743360</v>
      </c>
      <c r="K610" s="32">
        <v>77388860.200000003</v>
      </c>
      <c r="L610" s="32">
        <v>2367738.7299990002</v>
      </c>
      <c r="M610" s="32">
        <v>79756598.929998994</v>
      </c>
      <c r="N610" s="32">
        <v>92986761.070001006</v>
      </c>
      <c r="O610" s="34">
        <v>0.46170572883379712</v>
      </c>
      <c r="P610" s="32">
        <v>150415264.92993999</v>
      </c>
      <c r="Q610" s="32">
        <v>9750804</v>
      </c>
      <c r="R610" s="32">
        <v>160166068.92993999</v>
      </c>
      <c r="S610" s="32">
        <v>10209552.340061</v>
      </c>
      <c r="T610" s="35">
        <v>0.94089757001333651</v>
      </c>
    </row>
    <row r="611" spans="1:20" ht="14.4" customHeight="1" outlineLevel="2" collapsed="1" x14ac:dyDescent="0.3">
      <c r="A611" s="25" t="s">
        <v>2</v>
      </c>
      <c r="B611" s="25" t="s">
        <v>2</v>
      </c>
      <c r="D611" s="25" t="s">
        <v>41</v>
      </c>
      <c r="H611" s="36">
        <v>149625926</v>
      </c>
      <c r="I611" s="36">
        <v>23117434</v>
      </c>
      <c r="J611" s="36">
        <v>172743360</v>
      </c>
      <c r="K611" s="36">
        <v>77388860.200000003</v>
      </c>
      <c r="L611" s="36">
        <v>2367738.7299990002</v>
      </c>
      <c r="M611" s="36">
        <v>79756598.929998994</v>
      </c>
      <c r="N611" s="36">
        <v>92986761.070001006</v>
      </c>
      <c r="O611" s="38">
        <v>0.46170572883379712</v>
      </c>
      <c r="P611" s="36">
        <v>150415264.92993999</v>
      </c>
      <c r="Q611" s="36">
        <v>9705804</v>
      </c>
      <c r="R611" s="36">
        <v>160121069</v>
      </c>
      <c r="S611" s="36">
        <v>10254552</v>
      </c>
      <c r="T611" s="39">
        <v>0.94089757001333651</v>
      </c>
    </row>
    <row r="612" spans="1:20" ht="14.4" hidden="1" customHeight="1" outlineLevel="3" collapsed="1" x14ac:dyDescent="0.3">
      <c r="A612" s="25" t="s">
        <v>2</v>
      </c>
      <c r="B612" s="25" t="s">
        <v>2</v>
      </c>
      <c r="C612" s="40" t="s">
        <v>2</v>
      </c>
      <c r="E612" s="25" t="s">
        <v>2</v>
      </c>
      <c r="H612" s="36">
        <v>149625926</v>
      </c>
      <c r="I612" s="36">
        <v>23117434</v>
      </c>
      <c r="J612" s="36">
        <v>172743360</v>
      </c>
      <c r="K612" s="36">
        <v>77388860.200000003</v>
      </c>
      <c r="L612" s="36">
        <v>2367738.7299990002</v>
      </c>
      <c r="M612" s="36">
        <v>79756598.929998994</v>
      </c>
      <c r="N612" s="36">
        <v>92986761.070001006</v>
      </c>
      <c r="O612" s="38">
        <v>0.46170572883379712</v>
      </c>
      <c r="P612" s="36">
        <v>150415264.92993999</v>
      </c>
      <c r="Q612" s="36">
        <v>9750804</v>
      </c>
      <c r="R612" s="36">
        <v>160166068.92993999</v>
      </c>
      <c r="S612" s="36">
        <v>10209552.340061</v>
      </c>
      <c r="T612" s="39">
        <v>0.94089757001333651</v>
      </c>
    </row>
    <row r="613" spans="1:20" ht="14.4" hidden="1" customHeight="1" outlineLevel="4" collapsed="1" x14ac:dyDescent="0.3">
      <c r="A613" s="25" t="s">
        <v>2</v>
      </c>
      <c r="B613" s="25" t="s">
        <v>2</v>
      </c>
      <c r="C613" s="40" t="s">
        <v>2</v>
      </c>
      <c r="D613" s="41" t="s">
        <v>2</v>
      </c>
      <c r="E613" s="41" t="s">
        <v>2</v>
      </c>
      <c r="F613" s="25" t="s">
        <v>2</v>
      </c>
      <c r="H613" s="42">
        <v>1202881</v>
      </c>
      <c r="I613" s="42">
        <v>345562</v>
      </c>
      <c r="J613" s="42">
        <v>1548443</v>
      </c>
      <c r="K613" s="42">
        <v>846949.23</v>
      </c>
      <c r="L613" s="42">
        <v>0</v>
      </c>
      <c r="M613" s="42">
        <v>846949.23</v>
      </c>
      <c r="N613" s="42">
        <v>701493.77</v>
      </c>
      <c r="O613" s="38">
        <v>0.54696829654046031</v>
      </c>
      <c r="P613" s="42">
        <v>1590264.273334</v>
      </c>
      <c r="Q613" s="43">
        <v>-69684</v>
      </c>
      <c r="R613" s="42">
        <v>1520580.273334</v>
      </c>
      <c r="S613" s="42">
        <v>27862.726665999999</v>
      </c>
      <c r="T613" s="38">
        <v>0.98200597202092688</v>
      </c>
    </row>
    <row r="614" spans="1:20" ht="14.4" hidden="1" customHeight="1" outlineLevel="4" collapsed="1" x14ac:dyDescent="0.3">
      <c r="A614" s="25" t="s">
        <v>2</v>
      </c>
      <c r="B614" s="25" t="s">
        <v>2</v>
      </c>
      <c r="C614" s="40" t="s">
        <v>2</v>
      </c>
      <c r="D614" s="41" t="s">
        <v>2</v>
      </c>
      <c r="E614" s="41" t="s">
        <v>2</v>
      </c>
      <c r="F614" s="25" t="s">
        <v>2</v>
      </c>
      <c r="H614" s="42">
        <v>0</v>
      </c>
      <c r="I614" s="42">
        <v>0</v>
      </c>
      <c r="J614" s="42">
        <v>0</v>
      </c>
      <c r="K614" s="42">
        <v>83270.22</v>
      </c>
      <c r="L614" s="42">
        <v>8552.2999999999993</v>
      </c>
      <c r="M614" s="42">
        <v>91822.52</v>
      </c>
      <c r="N614" s="43">
        <v>-91822.52</v>
      </c>
      <c r="O614" s="45">
        <v>-1</v>
      </c>
      <c r="P614" s="42">
        <v>113626.32666599999</v>
      </c>
      <c r="Q614" s="43">
        <v>-122179</v>
      </c>
      <c r="R614" s="43">
        <v>-8552.6733339999992</v>
      </c>
      <c r="S614" s="42">
        <v>0.373334</v>
      </c>
      <c r="T614" s="45">
        <v>-1</v>
      </c>
    </row>
    <row r="615" spans="1:20" ht="14.4" hidden="1" customHeight="1" outlineLevel="4" collapsed="1" x14ac:dyDescent="0.3">
      <c r="A615" s="25" t="s">
        <v>2</v>
      </c>
      <c r="B615" s="25" t="s">
        <v>2</v>
      </c>
      <c r="C615" s="40" t="s">
        <v>2</v>
      </c>
      <c r="D615" s="41" t="s">
        <v>2</v>
      </c>
      <c r="E615" s="41" t="s">
        <v>2</v>
      </c>
      <c r="F615" s="25" t="s">
        <v>2</v>
      </c>
      <c r="H615" s="42">
        <v>264196</v>
      </c>
      <c r="I615" s="42">
        <v>22138</v>
      </c>
      <c r="J615" s="42">
        <v>286334</v>
      </c>
      <c r="K615" s="42">
        <v>154674.34</v>
      </c>
      <c r="L615" s="42">
        <v>0</v>
      </c>
      <c r="M615" s="42">
        <v>154674.34</v>
      </c>
      <c r="N615" s="42">
        <v>131659.66</v>
      </c>
      <c r="O615" s="38">
        <v>0.54018852109773896</v>
      </c>
      <c r="P615" s="42">
        <v>297455.97666599997</v>
      </c>
      <c r="Q615" s="43">
        <v>-12000</v>
      </c>
      <c r="R615" s="42">
        <v>285455.97666599997</v>
      </c>
      <c r="S615" s="42">
        <v>878.02333399999998</v>
      </c>
      <c r="T615" s="38">
        <v>0.9969335694189303</v>
      </c>
    </row>
    <row r="616" spans="1:20" ht="14.4" hidden="1" customHeight="1" outlineLevel="4" collapsed="1" x14ac:dyDescent="0.3">
      <c r="A616" s="25" t="s">
        <v>2</v>
      </c>
      <c r="B616" s="25" t="s">
        <v>2</v>
      </c>
      <c r="C616" s="40" t="s">
        <v>2</v>
      </c>
      <c r="D616" s="41" t="s">
        <v>2</v>
      </c>
      <c r="E616" s="41" t="s">
        <v>2</v>
      </c>
      <c r="F616" s="25" t="s">
        <v>2</v>
      </c>
      <c r="H616" s="42">
        <v>792298</v>
      </c>
      <c r="I616" s="42">
        <v>114933</v>
      </c>
      <c r="J616" s="42">
        <v>907231</v>
      </c>
      <c r="K616" s="42">
        <v>617221.05000000005</v>
      </c>
      <c r="L616" s="42">
        <v>0</v>
      </c>
      <c r="M616" s="42">
        <v>617221.05000000005</v>
      </c>
      <c r="N616" s="42">
        <v>290009.95</v>
      </c>
      <c r="O616" s="38">
        <v>0.68033505248387671</v>
      </c>
      <c r="P616" s="42">
        <v>1122774.9166669999</v>
      </c>
      <c r="Q616" s="43">
        <v>-90269</v>
      </c>
      <c r="R616" s="42">
        <v>1032505.916667</v>
      </c>
      <c r="S616" s="43">
        <v>-125274.916667</v>
      </c>
      <c r="T616" s="38">
        <v>1.1380849162638842</v>
      </c>
    </row>
    <row r="617" spans="1:20" ht="14.4" hidden="1" customHeight="1" outlineLevel="4" collapsed="1" x14ac:dyDescent="0.3">
      <c r="A617" s="25" t="s">
        <v>2</v>
      </c>
      <c r="B617" s="25" t="s">
        <v>2</v>
      </c>
      <c r="C617" s="40" t="s">
        <v>2</v>
      </c>
      <c r="D617" s="41" t="s">
        <v>2</v>
      </c>
      <c r="E617" s="41" t="s">
        <v>2</v>
      </c>
      <c r="F617" s="25" t="s">
        <v>2</v>
      </c>
      <c r="H617" s="42">
        <v>973002</v>
      </c>
      <c r="I617" s="42">
        <v>85288</v>
      </c>
      <c r="J617" s="42">
        <v>1058290</v>
      </c>
      <c r="K617" s="42">
        <v>534955.12</v>
      </c>
      <c r="L617" s="42">
        <v>90</v>
      </c>
      <c r="M617" s="42">
        <v>535045.12</v>
      </c>
      <c r="N617" s="42">
        <v>523244.88</v>
      </c>
      <c r="O617" s="38">
        <v>0.50557514480907884</v>
      </c>
      <c r="P617" s="42">
        <v>982055.79999900004</v>
      </c>
      <c r="Q617" s="43">
        <v>-10000</v>
      </c>
      <c r="R617" s="42">
        <v>972055.79999900004</v>
      </c>
      <c r="S617" s="42">
        <v>86144.200001000005</v>
      </c>
      <c r="T617" s="38">
        <v>0.9186005726209262</v>
      </c>
    </row>
    <row r="618" spans="1:20" ht="14.4" hidden="1" customHeight="1" outlineLevel="4" collapsed="1" x14ac:dyDescent="0.3">
      <c r="A618" s="25" t="s">
        <v>2</v>
      </c>
      <c r="B618" s="25" t="s">
        <v>2</v>
      </c>
      <c r="C618" s="40" t="s">
        <v>2</v>
      </c>
      <c r="D618" s="41" t="s">
        <v>2</v>
      </c>
      <c r="E618" s="41" t="s">
        <v>2</v>
      </c>
      <c r="F618" s="25" t="s">
        <v>2</v>
      </c>
      <c r="H618" s="42">
        <v>301167</v>
      </c>
      <c r="I618" s="42">
        <v>95323</v>
      </c>
      <c r="J618" s="42">
        <v>396490</v>
      </c>
      <c r="K618" s="42">
        <v>186292.32</v>
      </c>
      <c r="L618" s="42">
        <v>100681.51</v>
      </c>
      <c r="M618" s="42">
        <v>286973.83</v>
      </c>
      <c r="N618" s="42">
        <v>109516.17</v>
      </c>
      <c r="O618" s="38">
        <v>0.72378579535423337</v>
      </c>
      <c r="P618" s="42">
        <v>291930.97666599997</v>
      </c>
      <c r="Q618" s="42">
        <v>0</v>
      </c>
      <c r="R618" s="42">
        <v>291930.97666599997</v>
      </c>
      <c r="S618" s="42">
        <v>3877.5133340000002</v>
      </c>
      <c r="T618" s="38">
        <v>0.99022040068097561</v>
      </c>
    </row>
    <row r="619" spans="1:20" ht="14.4" hidden="1" customHeight="1" outlineLevel="4" collapsed="1" x14ac:dyDescent="0.3">
      <c r="A619" s="25" t="s">
        <v>2</v>
      </c>
      <c r="B619" s="25" t="s">
        <v>2</v>
      </c>
      <c r="C619" s="40" t="s">
        <v>2</v>
      </c>
      <c r="D619" s="41" t="s">
        <v>2</v>
      </c>
      <c r="E619" s="41" t="s">
        <v>2</v>
      </c>
      <c r="F619" s="25" t="s">
        <v>2</v>
      </c>
      <c r="H619" s="42">
        <v>499334</v>
      </c>
      <c r="I619" s="42">
        <v>46429</v>
      </c>
      <c r="J619" s="42">
        <v>545763</v>
      </c>
      <c r="K619" s="42">
        <v>178707.17</v>
      </c>
      <c r="L619" s="42">
        <v>37764</v>
      </c>
      <c r="M619" s="42">
        <v>216471.17</v>
      </c>
      <c r="N619" s="42">
        <v>329291.83</v>
      </c>
      <c r="O619" s="38">
        <v>0.39663951202261788</v>
      </c>
      <c r="P619" s="42">
        <v>354697.316666</v>
      </c>
      <c r="Q619" s="42">
        <v>0</v>
      </c>
      <c r="R619" s="42">
        <v>354697.316666</v>
      </c>
      <c r="S619" s="42">
        <v>153301.683334</v>
      </c>
      <c r="T619" s="38">
        <v>0.71910575958062384</v>
      </c>
    </row>
    <row r="620" spans="1:20" ht="14.4" hidden="1" customHeight="1" outlineLevel="4" collapsed="1" x14ac:dyDescent="0.3">
      <c r="A620" s="25" t="s">
        <v>2</v>
      </c>
      <c r="B620" s="25" t="s">
        <v>2</v>
      </c>
      <c r="C620" s="40" t="s">
        <v>2</v>
      </c>
      <c r="D620" s="41" t="s">
        <v>2</v>
      </c>
      <c r="E620" s="41" t="s">
        <v>2</v>
      </c>
      <c r="F620" s="25" t="s">
        <v>2</v>
      </c>
      <c r="H620" s="42">
        <v>82863</v>
      </c>
      <c r="I620" s="42">
        <v>131895</v>
      </c>
      <c r="J620" s="42">
        <v>214758</v>
      </c>
      <c r="K620" s="42">
        <v>402911.67</v>
      </c>
      <c r="L620" s="42">
        <v>70609.399999999994</v>
      </c>
      <c r="M620" s="42">
        <v>473521.07</v>
      </c>
      <c r="N620" s="43">
        <v>-258763.07</v>
      </c>
      <c r="O620" s="38">
        <v>2.2049053818716882</v>
      </c>
      <c r="P620" s="42">
        <v>546971.01333300001</v>
      </c>
      <c r="Q620" s="43">
        <v>-68530</v>
      </c>
      <c r="R620" s="42">
        <v>478441.01333300001</v>
      </c>
      <c r="S620" s="43">
        <v>-334292.41333299997</v>
      </c>
      <c r="T620" s="38">
        <v>2.556600514686298</v>
      </c>
    </row>
    <row r="621" spans="1:20" ht="14.4" hidden="1" customHeight="1" outlineLevel="4" collapsed="1" x14ac:dyDescent="0.3">
      <c r="A621" s="25" t="s">
        <v>2</v>
      </c>
      <c r="B621" s="25" t="s">
        <v>2</v>
      </c>
      <c r="C621" s="40" t="s">
        <v>2</v>
      </c>
      <c r="D621" s="41" t="s">
        <v>2</v>
      </c>
      <c r="E621" s="41" t="s">
        <v>2</v>
      </c>
      <c r="F621" s="25" t="s">
        <v>2</v>
      </c>
      <c r="H621" s="42">
        <v>583005</v>
      </c>
      <c r="I621" s="42">
        <v>72198</v>
      </c>
      <c r="J621" s="42">
        <v>655203</v>
      </c>
      <c r="K621" s="42">
        <v>331341.42</v>
      </c>
      <c r="L621" s="42">
        <v>34102.5</v>
      </c>
      <c r="M621" s="42">
        <v>365443.92</v>
      </c>
      <c r="N621" s="42">
        <v>289759.08</v>
      </c>
      <c r="O621" s="38">
        <v>0.55775678682789909</v>
      </c>
      <c r="P621" s="42">
        <v>629811.10666599998</v>
      </c>
      <c r="Q621" s="42">
        <v>0</v>
      </c>
      <c r="R621" s="42">
        <v>629811.10666599998</v>
      </c>
      <c r="S621" s="43">
        <v>-8710.6066659999997</v>
      </c>
      <c r="T621" s="38">
        <v>1.0132945158462339</v>
      </c>
    </row>
    <row r="622" spans="1:20" ht="14.4" hidden="1" customHeight="1" outlineLevel="4" collapsed="1" x14ac:dyDescent="0.3">
      <c r="A622" s="25" t="s">
        <v>2</v>
      </c>
      <c r="B622" s="25" t="s">
        <v>2</v>
      </c>
      <c r="C622" s="40" t="s">
        <v>2</v>
      </c>
      <c r="D622" s="41" t="s">
        <v>2</v>
      </c>
      <c r="E622" s="41" t="s">
        <v>2</v>
      </c>
      <c r="F622" s="25" t="s">
        <v>2</v>
      </c>
      <c r="H622" s="42">
        <v>759779</v>
      </c>
      <c r="I622" s="42">
        <v>59102</v>
      </c>
      <c r="J622" s="42">
        <v>818881</v>
      </c>
      <c r="K622" s="42">
        <v>252618.37</v>
      </c>
      <c r="L622" s="42">
        <v>0</v>
      </c>
      <c r="M622" s="42">
        <v>252618.37</v>
      </c>
      <c r="N622" s="42">
        <v>566262.63</v>
      </c>
      <c r="O622" s="38">
        <v>0.30849216186478867</v>
      </c>
      <c r="P622" s="42">
        <v>506273.819999</v>
      </c>
      <c r="Q622" s="42">
        <v>0</v>
      </c>
      <c r="R622" s="42">
        <v>506273.819999</v>
      </c>
      <c r="S622" s="42">
        <v>312607.180001</v>
      </c>
      <c r="T622" s="38">
        <v>0.61825078369018205</v>
      </c>
    </row>
    <row r="623" spans="1:20" ht="14.4" hidden="1" customHeight="1" outlineLevel="4" collapsed="1" x14ac:dyDescent="0.3">
      <c r="A623" s="25" t="s">
        <v>2</v>
      </c>
      <c r="B623" s="25" t="s">
        <v>2</v>
      </c>
      <c r="C623" s="40" t="s">
        <v>2</v>
      </c>
      <c r="D623" s="41" t="s">
        <v>2</v>
      </c>
      <c r="E623" s="41" t="s">
        <v>2</v>
      </c>
      <c r="F623" s="25" t="s">
        <v>2</v>
      </c>
      <c r="H623" s="42">
        <v>765622</v>
      </c>
      <c r="I623" s="42">
        <v>122654</v>
      </c>
      <c r="J623" s="42">
        <v>888276</v>
      </c>
      <c r="K623" s="42">
        <v>362579.03</v>
      </c>
      <c r="L623" s="42">
        <v>500</v>
      </c>
      <c r="M623" s="42">
        <v>363079.03</v>
      </c>
      <c r="N623" s="42">
        <v>525196.97</v>
      </c>
      <c r="O623" s="38">
        <v>0.40874573893699706</v>
      </c>
      <c r="P623" s="42">
        <v>660395.40333200002</v>
      </c>
      <c r="Q623" s="42">
        <v>0</v>
      </c>
      <c r="R623" s="42">
        <v>660395.40333200002</v>
      </c>
      <c r="S623" s="42">
        <v>227380.59666800001</v>
      </c>
      <c r="T623" s="38">
        <v>0.7440203307665636</v>
      </c>
    </row>
    <row r="624" spans="1:20" ht="14.4" hidden="1" customHeight="1" outlineLevel="4" collapsed="1" x14ac:dyDescent="0.3">
      <c r="A624" s="25" t="s">
        <v>2</v>
      </c>
      <c r="B624" s="25" t="s">
        <v>2</v>
      </c>
      <c r="C624" s="40" t="s">
        <v>2</v>
      </c>
      <c r="D624" s="41" t="s">
        <v>2</v>
      </c>
      <c r="E624" s="41" t="s">
        <v>2</v>
      </c>
      <c r="F624" s="25" t="s">
        <v>2</v>
      </c>
      <c r="H624" s="42">
        <v>763907</v>
      </c>
      <c r="I624" s="42">
        <v>62721</v>
      </c>
      <c r="J624" s="42">
        <v>826628</v>
      </c>
      <c r="K624" s="42">
        <v>363939.98</v>
      </c>
      <c r="L624" s="42">
        <v>0</v>
      </c>
      <c r="M624" s="42">
        <v>363939.98</v>
      </c>
      <c r="N624" s="42">
        <v>462688.02</v>
      </c>
      <c r="O624" s="38">
        <v>0.4402705691072647</v>
      </c>
      <c r="P624" s="42">
        <v>674818.76333400002</v>
      </c>
      <c r="Q624" s="42">
        <v>0</v>
      </c>
      <c r="R624" s="42">
        <v>674818.76333400002</v>
      </c>
      <c r="S624" s="42">
        <v>151809.23666600001</v>
      </c>
      <c r="T624" s="38">
        <v>0.81635120433133168</v>
      </c>
    </row>
    <row r="625" spans="1:20" ht="14.4" hidden="1" customHeight="1" outlineLevel="4" collapsed="1" x14ac:dyDescent="0.3">
      <c r="A625" s="25" t="s">
        <v>2</v>
      </c>
      <c r="B625" s="25" t="s">
        <v>2</v>
      </c>
      <c r="C625" s="40" t="s">
        <v>2</v>
      </c>
      <c r="D625" s="41" t="s">
        <v>2</v>
      </c>
      <c r="E625" s="41" t="s">
        <v>2</v>
      </c>
      <c r="F625" s="25" t="s">
        <v>2</v>
      </c>
      <c r="H625" s="42">
        <v>78825</v>
      </c>
      <c r="I625" s="42">
        <v>8756</v>
      </c>
      <c r="J625" s="42">
        <v>87581</v>
      </c>
      <c r="K625" s="42">
        <v>41813.370000000003</v>
      </c>
      <c r="L625" s="42">
        <v>0</v>
      </c>
      <c r="M625" s="42">
        <v>41813.370000000003</v>
      </c>
      <c r="N625" s="42">
        <v>45767.63</v>
      </c>
      <c r="O625" s="38">
        <v>0.47742512645436797</v>
      </c>
      <c r="P625" s="42">
        <v>77174.903332999995</v>
      </c>
      <c r="Q625" s="42">
        <v>0</v>
      </c>
      <c r="R625" s="42">
        <v>77174.903332999995</v>
      </c>
      <c r="S625" s="42">
        <v>10406.096667</v>
      </c>
      <c r="T625" s="38">
        <v>0.88118317138420432</v>
      </c>
    </row>
    <row r="626" spans="1:20" ht="14.4" hidden="1" customHeight="1" outlineLevel="4" collapsed="1" x14ac:dyDescent="0.3">
      <c r="A626" s="25" t="s">
        <v>2</v>
      </c>
      <c r="B626" s="25" t="s">
        <v>2</v>
      </c>
      <c r="C626" s="40" t="s">
        <v>2</v>
      </c>
      <c r="D626" s="41" t="s">
        <v>2</v>
      </c>
      <c r="E626" s="41" t="s">
        <v>2</v>
      </c>
      <c r="F626" s="25" t="s">
        <v>2</v>
      </c>
      <c r="H626" s="42">
        <v>653579</v>
      </c>
      <c r="I626" s="42">
        <v>72572</v>
      </c>
      <c r="J626" s="42">
        <v>726151</v>
      </c>
      <c r="K626" s="42">
        <v>375898.34</v>
      </c>
      <c r="L626" s="42">
        <v>0</v>
      </c>
      <c r="M626" s="42">
        <v>375898.34</v>
      </c>
      <c r="N626" s="42">
        <v>350252.66</v>
      </c>
      <c r="O626" s="38">
        <v>0.51765864124679306</v>
      </c>
      <c r="P626" s="42">
        <v>744512.48333299998</v>
      </c>
      <c r="Q626" s="42">
        <v>0</v>
      </c>
      <c r="R626" s="42">
        <v>744512.48333299998</v>
      </c>
      <c r="S626" s="43">
        <v>-18361.483333</v>
      </c>
      <c r="T626" s="38">
        <v>1.0252860401390345</v>
      </c>
    </row>
    <row r="627" spans="1:20" ht="14.4" hidden="1" customHeight="1" outlineLevel="4" collapsed="1" x14ac:dyDescent="0.3">
      <c r="A627" s="25" t="s">
        <v>2</v>
      </c>
      <c r="B627" s="25" t="s">
        <v>2</v>
      </c>
      <c r="C627" s="40" t="s">
        <v>2</v>
      </c>
      <c r="D627" s="41" t="s">
        <v>2</v>
      </c>
      <c r="E627" s="41" t="s">
        <v>2</v>
      </c>
      <c r="F627" s="25" t="s">
        <v>2</v>
      </c>
      <c r="H627" s="42">
        <v>2643273</v>
      </c>
      <c r="I627" s="42">
        <v>28328</v>
      </c>
      <c r="J627" s="42">
        <v>2671601</v>
      </c>
      <c r="K627" s="42">
        <v>0</v>
      </c>
      <c r="L627" s="42">
        <v>0</v>
      </c>
      <c r="M627" s="42">
        <v>0</v>
      </c>
      <c r="N627" s="42">
        <v>2671601</v>
      </c>
      <c r="O627" s="38">
        <v>0</v>
      </c>
      <c r="P627" s="42">
        <v>6048.2</v>
      </c>
      <c r="Q627" s="42">
        <v>1071560</v>
      </c>
      <c r="R627" s="42">
        <v>1077608.2</v>
      </c>
      <c r="S627" s="42">
        <v>1593992.8</v>
      </c>
      <c r="T627" s="38">
        <v>0.40335671382066407</v>
      </c>
    </row>
    <row r="628" spans="1:20" ht="14.4" hidden="1" customHeight="1" outlineLevel="4" collapsed="1" x14ac:dyDescent="0.3">
      <c r="A628" s="25" t="s">
        <v>2</v>
      </c>
      <c r="B628" s="25" t="s">
        <v>2</v>
      </c>
      <c r="C628" s="40" t="s">
        <v>2</v>
      </c>
      <c r="D628" s="41" t="s">
        <v>2</v>
      </c>
      <c r="E628" s="41" t="s">
        <v>2</v>
      </c>
      <c r="F628" s="25" t="s">
        <v>2</v>
      </c>
      <c r="H628" s="42">
        <v>299553</v>
      </c>
      <c r="I628" s="43">
        <v>-250000</v>
      </c>
      <c r="J628" s="42">
        <v>49553</v>
      </c>
      <c r="K628" s="42">
        <v>0</v>
      </c>
      <c r="L628" s="42">
        <v>0</v>
      </c>
      <c r="M628" s="42">
        <v>0</v>
      </c>
      <c r="N628" s="42">
        <v>49553</v>
      </c>
      <c r="O628" s="38">
        <v>0</v>
      </c>
      <c r="P628" s="42">
        <v>0</v>
      </c>
      <c r="Q628" s="42">
        <v>0</v>
      </c>
      <c r="R628" s="42">
        <v>0</v>
      </c>
      <c r="S628" s="42">
        <v>49553</v>
      </c>
      <c r="T628" s="38">
        <v>0</v>
      </c>
    </row>
    <row r="629" spans="1:20" ht="14.4" hidden="1" customHeight="1" outlineLevel="4" collapsed="1" x14ac:dyDescent="0.3">
      <c r="A629" s="25" t="s">
        <v>2</v>
      </c>
      <c r="B629" s="25" t="s">
        <v>2</v>
      </c>
      <c r="C629" s="40" t="s">
        <v>2</v>
      </c>
      <c r="D629" s="41" t="s">
        <v>2</v>
      </c>
      <c r="E629" s="41" t="s">
        <v>2</v>
      </c>
      <c r="F629" s="25" t="s">
        <v>2</v>
      </c>
      <c r="H629" s="42">
        <v>740951</v>
      </c>
      <c r="I629" s="42">
        <v>117110</v>
      </c>
      <c r="J629" s="42">
        <v>858061</v>
      </c>
      <c r="K629" s="42">
        <v>353106.77</v>
      </c>
      <c r="L629" s="42">
        <v>0</v>
      </c>
      <c r="M629" s="42">
        <v>353106.77</v>
      </c>
      <c r="N629" s="42">
        <v>504954.23</v>
      </c>
      <c r="O629" s="38">
        <v>0.41151709493847172</v>
      </c>
      <c r="P629" s="42">
        <v>771683.05</v>
      </c>
      <c r="Q629" s="42">
        <v>0</v>
      </c>
      <c r="R629" s="42">
        <v>771683.05</v>
      </c>
      <c r="S629" s="42">
        <v>86377.95</v>
      </c>
      <c r="T629" s="38">
        <v>0.89933355553975769</v>
      </c>
    </row>
    <row r="630" spans="1:20" ht="14.4" hidden="1" customHeight="1" outlineLevel="4" collapsed="1" x14ac:dyDescent="0.3">
      <c r="A630" s="25" t="s">
        <v>2</v>
      </c>
      <c r="B630" s="25" t="s">
        <v>2</v>
      </c>
      <c r="C630" s="40" t="s">
        <v>2</v>
      </c>
      <c r="D630" s="41" t="s">
        <v>2</v>
      </c>
      <c r="E630" s="41" t="s">
        <v>2</v>
      </c>
      <c r="F630" s="25" t="s">
        <v>2</v>
      </c>
      <c r="H630" s="42">
        <v>0</v>
      </c>
      <c r="I630" s="42">
        <v>36403</v>
      </c>
      <c r="J630" s="42">
        <v>36403</v>
      </c>
      <c r="K630" s="42">
        <v>57682.59</v>
      </c>
      <c r="L630" s="42">
        <v>0</v>
      </c>
      <c r="M630" s="42">
        <v>57682.59</v>
      </c>
      <c r="N630" s="43">
        <v>-21279.59</v>
      </c>
      <c r="O630" s="38">
        <v>1.5845559431914953</v>
      </c>
      <c r="P630" s="42">
        <v>150415.89000000001</v>
      </c>
      <c r="Q630" s="42">
        <v>0</v>
      </c>
      <c r="R630" s="42">
        <v>150415.89000000001</v>
      </c>
      <c r="S630" s="43">
        <v>-114012.89</v>
      </c>
      <c r="T630" s="38">
        <v>4.1319641238359477</v>
      </c>
    </row>
    <row r="631" spans="1:20" ht="14.4" hidden="1" customHeight="1" outlineLevel="4" collapsed="1" x14ac:dyDescent="0.3">
      <c r="A631" s="25" t="s">
        <v>2</v>
      </c>
      <c r="B631" s="25" t="s">
        <v>2</v>
      </c>
      <c r="C631" s="40" t="s">
        <v>2</v>
      </c>
      <c r="D631" s="41" t="s">
        <v>2</v>
      </c>
      <c r="E631" s="41" t="s">
        <v>2</v>
      </c>
      <c r="F631" s="25" t="s">
        <v>2</v>
      </c>
      <c r="H631" s="42">
        <v>1864761</v>
      </c>
      <c r="I631" s="42">
        <v>234411</v>
      </c>
      <c r="J631" s="42">
        <v>2099172</v>
      </c>
      <c r="K631" s="42">
        <v>657092.43000000005</v>
      </c>
      <c r="L631" s="42">
        <v>0</v>
      </c>
      <c r="M631" s="42">
        <v>657092.43000000005</v>
      </c>
      <c r="N631" s="42">
        <v>1442079.57</v>
      </c>
      <c r="O631" s="38">
        <v>0.31302457826228625</v>
      </c>
      <c r="P631" s="42">
        <v>955359.97666599997</v>
      </c>
      <c r="Q631" s="42">
        <v>0</v>
      </c>
      <c r="R631" s="42">
        <v>955359.97666599997</v>
      </c>
      <c r="S631" s="42">
        <v>1143812.023334</v>
      </c>
      <c r="T631" s="38">
        <v>0.45511276668419737</v>
      </c>
    </row>
    <row r="632" spans="1:20" ht="14.4" hidden="1" customHeight="1" outlineLevel="4" collapsed="1" x14ac:dyDescent="0.3">
      <c r="A632" s="25" t="s">
        <v>2</v>
      </c>
      <c r="B632" s="25" t="s">
        <v>2</v>
      </c>
      <c r="C632" s="40" t="s">
        <v>2</v>
      </c>
      <c r="D632" s="41" t="s">
        <v>2</v>
      </c>
      <c r="E632" s="41" t="s">
        <v>2</v>
      </c>
      <c r="F632" s="25" t="s">
        <v>2</v>
      </c>
      <c r="H632" s="42">
        <v>1379456</v>
      </c>
      <c r="I632" s="42">
        <v>309331</v>
      </c>
      <c r="J632" s="42">
        <v>1688787</v>
      </c>
      <c r="K632" s="42">
        <v>829461.76</v>
      </c>
      <c r="L632" s="42">
        <v>14245</v>
      </c>
      <c r="M632" s="42">
        <v>843706.76</v>
      </c>
      <c r="N632" s="42">
        <v>845080.24</v>
      </c>
      <c r="O632" s="38">
        <v>0.49959335309899944</v>
      </c>
      <c r="P632" s="42">
        <v>1391487.9233339999</v>
      </c>
      <c r="Q632" s="42">
        <v>0</v>
      </c>
      <c r="R632" s="42">
        <v>1391487.9233339999</v>
      </c>
      <c r="S632" s="42">
        <v>283054.07666600001</v>
      </c>
      <c r="T632" s="38">
        <v>0.83239207983836916</v>
      </c>
    </row>
    <row r="633" spans="1:20" ht="14.4" hidden="1" customHeight="1" outlineLevel="4" collapsed="1" x14ac:dyDescent="0.3">
      <c r="A633" s="25" t="s">
        <v>2</v>
      </c>
      <c r="B633" s="25" t="s">
        <v>2</v>
      </c>
      <c r="C633" s="40" t="s">
        <v>2</v>
      </c>
      <c r="D633" s="41" t="s">
        <v>2</v>
      </c>
      <c r="E633" s="41" t="s">
        <v>2</v>
      </c>
      <c r="F633" s="25" t="s">
        <v>2</v>
      </c>
      <c r="H633" s="42">
        <v>38942</v>
      </c>
      <c r="I633" s="42">
        <v>38395</v>
      </c>
      <c r="J633" s="42">
        <v>77337</v>
      </c>
      <c r="K633" s="42">
        <v>38395.24</v>
      </c>
      <c r="L633" s="42">
        <v>0</v>
      </c>
      <c r="M633" s="42">
        <v>38395.24</v>
      </c>
      <c r="N633" s="42">
        <v>38941.760000000002</v>
      </c>
      <c r="O633" s="38">
        <v>0.49646663304757099</v>
      </c>
      <c r="P633" s="42">
        <v>68782.866666000002</v>
      </c>
      <c r="Q633" s="42">
        <v>0</v>
      </c>
      <c r="R633" s="42">
        <v>68782.866666000002</v>
      </c>
      <c r="S633" s="42">
        <v>8554.1333340000001</v>
      </c>
      <c r="T633" s="38">
        <v>0.8893914512587765</v>
      </c>
    </row>
    <row r="634" spans="1:20" ht="14.4" hidden="1" customHeight="1" outlineLevel="4" collapsed="1" x14ac:dyDescent="0.3">
      <c r="A634" s="25" t="s">
        <v>2</v>
      </c>
      <c r="B634" s="25" t="s">
        <v>2</v>
      </c>
      <c r="C634" s="40" t="s">
        <v>2</v>
      </c>
      <c r="D634" s="41" t="s">
        <v>2</v>
      </c>
      <c r="E634" s="41" t="s">
        <v>2</v>
      </c>
      <c r="F634" s="25" t="s">
        <v>2</v>
      </c>
      <c r="H634" s="42">
        <v>604540</v>
      </c>
      <c r="I634" s="42">
        <v>28501</v>
      </c>
      <c r="J634" s="42">
        <v>633041</v>
      </c>
      <c r="K634" s="42">
        <v>272131.46999999997</v>
      </c>
      <c r="L634" s="42">
        <v>0</v>
      </c>
      <c r="M634" s="42">
        <v>272131.46999999997</v>
      </c>
      <c r="N634" s="42">
        <v>360909.53</v>
      </c>
      <c r="O634" s="38">
        <v>0.42987969183670566</v>
      </c>
      <c r="P634" s="42">
        <v>771829.59</v>
      </c>
      <c r="Q634" s="42">
        <v>0</v>
      </c>
      <c r="R634" s="42">
        <v>771829.59</v>
      </c>
      <c r="S634" s="43">
        <v>-138788.59</v>
      </c>
      <c r="T634" s="38">
        <v>1.2192410760124541</v>
      </c>
    </row>
    <row r="635" spans="1:20" ht="14.4" hidden="1" customHeight="1" outlineLevel="4" collapsed="1" x14ac:dyDescent="0.3">
      <c r="A635" s="25" t="s">
        <v>2</v>
      </c>
      <c r="B635" s="25" t="s">
        <v>2</v>
      </c>
      <c r="C635" s="40" t="s">
        <v>2</v>
      </c>
      <c r="D635" s="41" t="s">
        <v>2</v>
      </c>
      <c r="E635" s="41" t="s">
        <v>2</v>
      </c>
      <c r="F635" s="25" t="s">
        <v>2</v>
      </c>
      <c r="H635" s="42">
        <v>470555</v>
      </c>
      <c r="I635" s="42">
        <v>43261</v>
      </c>
      <c r="J635" s="42">
        <v>513816</v>
      </c>
      <c r="K635" s="42">
        <v>233953.91</v>
      </c>
      <c r="L635" s="42">
        <v>0</v>
      </c>
      <c r="M635" s="42">
        <v>233953.91</v>
      </c>
      <c r="N635" s="42">
        <v>279862.09000000003</v>
      </c>
      <c r="O635" s="38">
        <v>0.45532624519283166</v>
      </c>
      <c r="P635" s="42">
        <v>444023.86666599999</v>
      </c>
      <c r="Q635" s="42">
        <v>0</v>
      </c>
      <c r="R635" s="42">
        <v>444023.86666599999</v>
      </c>
      <c r="S635" s="42">
        <v>69792.133333999998</v>
      </c>
      <c r="T635" s="38">
        <v>0.86416901510657507</v>
      </c>
    </row>
    <row r="636" spans="1:20" ht="14.4" hidden="1" customHeight="1" outlineLevel="4" collapsed="1" x14ac:dyDescent="0.3">
      <c r="A636" s="25" t="s">
        <v>2</v>
      </c>
      <c r="B636" s="25" t="s">
        <v>2</v>
      </c>
      <c r="C636" s="40" t="s">
        <v>2</v>
      </c>
      <c r="D636" s="41" t="s">
        <v>2</v>
      </c>
      <c r="E636" s="41" t="s">
        <v>2</v>
      </c>
      <c r="F636" s="25" t="s">
        <v>2</v>
      </c>
      <c r="H636" s="42">
        <v>304184</v>
      </c>
      <c r="I636" s="42">
        <v>31501</v>
      </c>
      <c r="J636" s="42">
        <v>335685</v>
      </c>
      <c r="K636" s="42">
        <v>112351.03999999999</v>
      </c>
      <c r="L636" s="42">
        <v>0</v>
      </c>
      <c r="M636" s="42">
        <v>112351.03999999999</v>
      </c>
      <c r="N636" s="42">
        <v>223333.96</v>
      </c>
      <c r="O636" s="38">
        <v>0.33469186886515634</v>
      </c>
      <c r="P636" s="42">
        <v>264968.753333</v>
      </c>
      <c r="Q636" s="42">
        <v>0</v>
      </c>
      <c r="R636" s="42">
        <v>264968.753333</v>
      </c>
      <c r="S636" s="42">
        <v>70716.246666999999</v>
      </c>
      <c r="T636" s="38">
        <v>0.78933748404903403</v>
      </c>
    </row>
    <row r="637" spans="1:20" ht="14.4" hidden="1" customHeight="1" outlineLevel="4" collapsed="1" x14ac:dyDescent="0.3">
      <c r="A637" s="25" t="s">
        <v>2</v>
      </c>
      <c r="B637" s="25" t="s">
        <v>2</v>
      </c>
      <c r="C637" s="40" t="s">
        <v>2</v>
      </c>
      <c r="D637" s="41" t="s">
        <v>2</v>
      </c>
      <c r="E637" s="41" t="s">
        <v>2</v>
      </c>
      <c r="F637" s="25" t="s">
        <v>2</v>
      </c>
      <c r="H637" s="42">
        <v>87612</v>
      </c>
      <c r="I637" s="42">
        <v>24921</v>
      </c>
      <c r="J637" s="42">
        <v>112533</v>
      </c>
      <c r="K637" s="42">
        <v>20411.349999999999</v>
      </c>
      <c r="L637" s="42">
        <v>0</v>
      </c>
      <c r="M637" s="42">
        <v>20411.349999999999</v>
      </c>
      <c r="N637" s="42">
        <v>92121.65</v>
      </c>
      <c r="O637" s="38">
        <v>0.1813810171238659</v>
      </c>
      <c r="P637" s="42">
        <v>58169.35</v>
      </c>
      <c r="Q637" s="42">
        <v>0</v>
      </c>
      <c r="R637" s="42">
        <v>58169.35</v>
      </c>
      <c r="S637" s="42">
        <v>54363.65</v>
      </c>
      <c r="T637" s="38">
        <v>0.51690926217198507</v>
      </c>
    </row>
    <row r="638" spans="1:20" ht="14.4" hidden="1" customHeight="1" outlineLevel="4" collapsed="1" x14ac:dyDescent="0.3">
      <c r="A638" s="25" t="s">
        <v>2</v>
      </c>
      <c r="B638" s="25" t="s">
        <v>2</v>
      </c>
      <c r="C638" s="40" t="s">
        <v>2</v>
      </c>
      <c r="D638" s="41" t="s">
        <v>2</v>
      </c>
      <c r="E638" s="41" t="s">
        <v>2</v>
      </c>
      <c r="F638" s="25" t="s">
        <v>2</v>
      </c>
      <c r="H638" s="42">
        <v>264915</v>
      </c>
      <c r="I638" s="42">
        <v>38669</v>
      </c>
      <c r="J638" s="42">
        <v>303584</v>
      </c>
      <c r="K638" s="42">
        <v>108310.26</v>
      </c>
      <c r="L638" s="42">
        <v>0</v>
      </c>
      <c r="M638" s="42">
        <v>108310.26</v>
      </c>
      <c r="N638" s="42">
        <v>195273.74</v>
      </c>
      <c r="O638" s="38">
        <v>0.35677196426689156</v>
      </c>
      <c r="P638" s="42">
        <v>206232.98333399999</v>
      </c>
      <c r="Q638" s="42">
        <v>0</v>
      </c>
      <c r="R638" s="42">
        <v>206232.98333399999</v>
      </c>
      <c r="S638" s="42">
        <v>97351.016665999996</v>
      </c>
      <c r="T638" s="38">
        <v>0.67932757765231366</v>
      </c>
    </row>
    <row r="639" spans="1:20" ht="14.4" hidden="1" customHeight="1" outlineLevel="4" collapsed="1" x14ac:dyDescent="0.3">
      <c r="A639" s="25" t="s">
        <v>2</v>
      </c>
      <c r="B639" s="25" t="s">
        <v>2</v>
      </c>
      <c r="C639" s="40" t="s">
        <v>2</v>
      </c>
      <c r="D639" s="41" t="s">
        <v>2</v>
      </c>
      <c r="E639" s="41" t="s">
        <v>2</v>
      </c>
      <c r="F639" s="25" t="s">
        <v>2</v>
      </c>
      <c r="H639" s="42">
        <v>638427</v>
      </c>
      <c r="I639" s="42">
        <v>106103</v>
      </c>
      <c r="J639" s="42">
        <v>744530</v>
      </c>
      <c r="K639" s="42">
        <v>370476.07</v>
      </c>
      <c r="L639" s="42">
        <v>9030.15</v>
      </c>
      <c r="M639" s="42">
        <v>379506.22</v>
      </c>
      <c r="N639" s="42">
        <v>365023.78</v>
      </c>
      <c r="O639" s="38">
        <v>0.50972589418827985</v>
      </c>
      <c r="P639" s="42">
        <v>678379.16666700004</v>
      </c>
      <c r="Q639" s="42">
        <v>0</v>
      </c>
      <c r="R639" s="42">
        <v>678379.16666700004</v>
      </c>
      <c r="S639" s="42">
        <v>57120.683333000001</v>
      </c>
      <c r="T639" s="38">
        <v>0.92327954100842147</v>
      </c>
    </row>
    <row r="640" spans="1:20" ht="14.4" hidden="1" customHeight="1" outlineLevel="4" collapsed="1" x14ac:dyDescent="0.3">
      <c r="A640" s="25" t="s">
        <v>2</v>
      </c>
      <c r="B640" s="25" t="s">
        <v>2</v>
      </c>
      <c r="C640" s="40" t="s">
        <v>2</v>
      </c>
      <c r="D640" s="41" t="s">
        <v>2</v>
      </c>
      <c r="E640" s="41" t="s">
        <v>2</v>
      </c>
      <c r="F640" s="25" t="s">
        <v>2</v>
      </c>
      <c r="H640" s="42">
        <v>804887</v>
      </c>
      <c r="I640" s="42">
        <v>86664</v>
      </c>
      <c r="J640" s="42">
        <v>891551</v>
      </c>
      <c r="K640" s="42">
        <v>269589.2</v>
      </c>
      <c r="L640" s="42">
        <v>30030.34</v>
      </c>
      <c r="M640" s="42">
        <v>299619.53999999998</v>
      </c>
      <c r="N640" s="42">
        <v>591931.46</v>
      </c>
      <c r="O640" s="38">
        <v>0.33606550831079768</v>
      </c>
      <c r="P640" s="42">
        <v>596279.67666600004</v>
      </c>
      <c r="Q640" s="43">
        <v>-60000</v>
      </c>
      <c r="R640" s="42">
        <v>536279.67666600004</v>
      </c>
      <c r="S640" s="42">
        <v>325240.98333399999</v>
      </c>
      <c r="T640" s="38">
        <v>0.63519643482649901</v>
      </c>
    </row>
    <row r="641" spans="1:20" ht="14.4" hidden="1" customHeight="1" outlineLevel="4" collapsed="1" x14ac:dyDescent="0.3">
      <c r="A641" s="25" t="s">
        <v>2</v>
      </c>
      <c r="B641" s="25" t="s">
        <v>2</v>
      </c>
      <c r="C641" s="40" t="s">
        <v>2</v>
      </c>
      <c r="D641" s="41" t="s">
        <v>2</v>
      </c>
      <c r="E641" s="41" t="s">
        <v>2</v>
      </c>
      <c r="F641" s="25" t="s">
        <v>2</v>
      </c>
      <c r="H641" s="42">
        <v>487154</v>
      </c>
      <c r="I641" s="42">
        <v>69912</v>
      </c>
      <c r="J641" s="42">
        <v>557066</v>
      </c>
      <c r="K641" s="42">
        <v>261348.63</v>
      </c>
      <c r="L641" s="42">
        <v>0</v>
      </c>
      <c r="M641" s="42">
        <v>261348.63</v>
      </c>
      <c r="N641" s="42">
        <v>295717.37</v>
      </c>
      <c r="O641" s="38">
        <v>0.46915200353279501</v>
      </c>
      <c r="P641" s="42">
        <v>472296.69</v>
      </c>
      <c r="Q641" s="42">
        <v>0</v>
      </c>
      <c r="R641" s="42">
        <v>472296.69</v>
      </c>
      <c r="S641" s="42">
        <v>84769.31</v>
      </c>
      <c r="T641" s="38">
        <v>0.84782896461101553</v>
      </c>
    </row>
    <row r="642" spans="1:20" ht="14.4" hidden="1" customHeight="1" outlineLevel="4" collapsed="1" x14ac:dyDescent="0.3">
      <c r="A642" s="25" t="s">
        <v>2</v>
      </c>
      <c r="B642" s="25" t="s">
        <v>2</v>
      </c>
      <c r="C642" s="40" t="s">
        <v>2</v>
      </c>
      <c r="D642" s="41" t="s">
        <v>2</v>
      </c>
      <c r="E642" s="41" t="s">
        <v>2</v>
      </c>
      <c r="F642" s="25" t="s">
        <v>2</v>
      </c>
      <c r="H642" s="42">
        <v>0</v>
      </c>
      <c r="I642" s="42">
        <v>192</v>
      </c>
      <c r="J642" s="42">
        <v>192</v>
      </c>
      <c r="K642" s="42">
        <v>0</v>
      </c>
      <c r="L642" s="42">
        <v>0</v>
      </c>
      <c r="M642" s="42">
        <v>0</v>
      </c>
      <c r="N642" s="42">
        <v>192</v>
      </c>
      <c r="O642" s="38">
        <v>0</v>
      </c>
      <c r="P642" s="42">
        <v>97.61</v>
      </c>
      <c r="Q642" s="42">
        <v>0</v>
      </c>
      <c r="R642" s="42">
        <v>97.61</v>
      </c>
      <c r="S642" s="42">
        <v>94.39</v>
      </c>
      <c r="T642" s="38">
        <v>0.5083854166666667</v>
      </c>
    </row>
    <row r="643" spans="1:20" ht="14.4" hidden="1" customHeight="1" outlineLevel="4" collapsed="1" x14ac:dyDescent="0.3">
      <c r="A643" s="25" t="s">
        <v>2</v>
      </c>
      <c r="B643" s="25" t="s">
        <v>2</v>
      </c>
      <c r="C643" s="40" t="s">
        <v>2</v>
      </c>
      <c r="D643" s="41" t="s">
        <v>2</v>
      </c>
      <c r="E643" s="41" t="s">
        <v>2</v>
      </c>
      <c r="F643" s="25" t="s">
        <v>2</v>
      </c>
      <c r="H643" s="42">
        <v>506168</v>
      </c>
      <c r="I643" s="42">
        <v>51401</v>
      </c>
      <c r="J643" s="42">
        <v>557569</v>
      </c>
      <c r="K643" s="42">
        <v>280575.78999999998</v>
      </c>
      <c r="L643" s="42">
        <v>2000</v>
      </c>
      <c r="M643" s="42">
        <v>282575.78999999998</v>
      </c>
      <c r="N643" s="42">
        <v>274993.21000000002</v>
      </c>
      <c r="O643" s="38">
        <v>0.50679967860480046</v>
      </c>
      <c r="P643" s="42">
        <v>606582.79</v>
      </c>
      <c r="Q643" s="42">
        <v>0</v>
      </c>
      <c r="R643" s="42">
        <v>606582.79</v>
      </c>
      <c r="S643" s="43">
        <v>-51013.79</v>
      </c>
      <c r="T643" s="38">
        <v>1.0914932322277602</v>
      </c>
    </row>
    <row r="644" spans="1:20" ht="14.4" hidden="1" customHeight="1" outlineLevel="4" collapsed="1" x14ac:dyDescent="0.3">
      <c r="A644" s="25" t="s">
        <v>2</v>
      </c>
      <c r="B644" s="25" t="s">
        <v>2</v>
      </c>
      <c r="C644" s="40" t="s">
        <v>2</v>
      </c>
      <c r="D644" s="41" t="s">
        <v>2</v>
      </c>
      <c r="E644" s="41" t="s">
        <v>2</v>
      </c>
      <c r="F644" s="25" t="s">
        <v>2</v>
      </c>
      <c r="H644" s="42">
        <v>433747</v>
      </c>
      <c r="I644" s="42">
        <v>27476</v>
      </c>
      <c r="J644" s="42">
        <v>461223</v>
      </c>
      <c r="K644" s="42">
        <v>226225.44</v>
      </c>
      <c r="L644" s="42">
        <v>0</v>
      </c>
      <c r="M644" s="42">
        <v>226225.44</v>
      </c>
      <c r="N644" s="42">
        <v>234997.56</v>
      </c>
      <c r="O644" s="38">
        <v>0.49049037016800984</v>
      </c>
      <c r="P644" s="42">
        <v>449318.20333400002</v>
      </c>
      <c r="Q644" s="42">
        <v>0</v>
      </c>
      <c r="R644" s="42">
        <v>449318.20333400002</v>
      </c>
      <c r="S644" s="42">
        <v>11904.796666</v>
      </c>
      <c r="T644" s="38">
        <v>0.97418863182018245</v>
      </c>
    </row>
    <row r="645" spans="1:20" ht="14.4" hidden="1" customHeight="1" outlineLevel="4" collapsed="1" x14ac:dyDescent="0.3">
      <c r="A645" s="25" t="s">
        <v>2</v>
      </c>
      <c r="B645" s="25" t="s">
        <v>2</v>
      </c>
      <c r="C645" s="40" t="s">
        <v>2</v>
      </c>
      <c r="D645" s="41" t="s">
        <v>2</v>
      </c>
      <c r="E645" s="41" t="s">
        <v>2</v>
      </c>
      <c r="F645" s="25" t="s">
        <v>2</v>
      </c>
      <c r="H645" s="42">
        <v>897912</v>
      </c>
      <c r="I645" s="42">
        <v>80068</v>
      </c>
      <c r="J645" s="42">
        <v>977980</v>
      </c>
      <c r="K645" s="42">
        <v>480538.97</v>
      </c>
      <c r="L645" s="42">
        <v>0</v>
      </c>
      <c r="M645" s="42">
        <v>480538.97</v>
      </c>
      <c r="N645" s="42">
        <v>497441.03</v>
      </c>
      <c r="O645" s="38">
        <v>0.49135868831673452</v>
      </c>
      <c r="P645" s="42">
        <v>969405.23</v>
      </c>
      <c r="Q645" s="42">
        <v>0</v>
      </c>
      <c r="R645" s="42">
        <v>969405.23</v>
      </c>
      <c r="S645" s="42">
        <v>8574.77</v>
      </c>
      <c r="T645" s="38">
        <v>0.99123216221190613</v>
      </c>
    </row>
    <row r="646" spans="1:20" ht="14.4" hidden="1" customHeight="1" outlineLevel="4" collapsed="1" x14ac:dyDescent="0.3">
      <c r="A646" s="25" t="s">
        <v>2</v>
      </c>
      <c r="B646" s="25" t="s">
        <v>2</v>
      </c>
      <c r="C646" s="40" t="s">
        <v>2</v>
      </c>
      <c r="D646" s="41" t="s">
        <v>2</v>
      </c>
      <c r="E646" s="41" t="s">
        <v>2</v>
      </c>
      <c r="F646" s="25" t="s">
        <v>2</v>
      </c>
      <c r="H646" s="42">
        <v>813329</v>
      </c>
      <c r="I646" s="42">
        <v>394387</v>
      </c>
      <c r="J646" s="42">
        <v>1207716</v>
      </c>
      <c r="K646" s="42">
        <v>553329.21</v>
      </c>
      <c r="L646" s="42">
        <v>10179.84</v>
      </c>
      <c r="M646" s="42">
        <v>563509.05000000005</v>
      </c>
      <c r="N646" s="42">
        <v>644206.94999999995</v>
      </c>
      <c r="O646" s="38">
        <v>0.46659069681945092</v>
      </c>
      <c r="P646" s="42">
        <v>981752.46333299996</v>
      </c>
      <c r="Q646" s="42">
        <v>0</v>
      </c>
      <c r="R646" s="42">
        <v>981752.46333299996</v>
      </c>
      <c r="S646" s="42">
        <v>215783.69666700001</v>
      </c>
      <c r="T646" s="38">
        <v>0.82132910662192105</v>
      </c>
    </row>
    <row r="647" spans="1:20" ht="14.4" hidden="1" customHeight="1" outlineLevel="4" collapsed="1" x14ac:dyDescent="0.3">
      <c r="A647" s="25" t="s">
        <v>2</v>
      </c>
      <c r="B647" s="25" t="s">
        <v>2</v>
      </c>
      <c r="C647" s="40" t="s">
        <v>2</v>
      </c>
      <c r="D647" s="41" t="s">
        <v>2</v>
      </c>
      <c r="E647" s="41" t="s">
        <v>2</v>
      </c>
      <c r="F647" s="25" t="s">
        <v>2</v>
      </c>
      <c r="H647" s="42">
        <v>2120366</v>
      </c>
      <c r="I647" s="42">
        <v>271263</v>
      </c>
      <c r="J647" s="42">
        <v>2391629</v>
      </c>
      <c r="K647" s="42">
        <v>1277465.1000000001</v>
      </c>
      <c r="L647" s="42">
        <v>5407.23</v>
      </c>
      <c r="M647" s="42">
        <v>1282872.33</v>
      </c>
      <c r="N647" s="42">
        <v>1108756.67</v>
      </c>
      <c r="O647" s="38">
        <v>0.53640105969613183</v>
      </c>
      <c r="P647" s="42">
        <v>2563574.38</v>
      </c>
      <c r="Q647" s="42">
        <v>0</v>
      </c>
      <c r="R647" s="42">
        <v>2563574.38</v>
      </c>
      <c r="S647" s="43">
        <v>-177352.61</v>
      </c>
      <c r="T647" s="38">
        <v>1.074155569279349</v>
      </c>
    </row>
    <row r="648" spans="1:20" ht="14.4" hidden="1" customHeight="1" outlineLevel="4" collapsed="1" x14ac:dyDescent="0.3">
      <c r="A648" s="25" t="s">
        <v>2</v>
      </c>
      <c r="B648" s="25" t="s">
        <v>2</v>
      </c>
      <c r="C648" s="40" t="s">
        <v>2</v>
      </c>
      <c r="D648" s="41" t="s">
        <v>2</v>
      </c>
      <c r="E648" s="41" t="s">
        <v>2</v>
      </c>
      <c r="F648" s="25" t="s">
        <v>2</v>
      </c>
      <c r="H648" s="42">
        <v>1651702</v>
      </c>
      <c r="I648" s="42">
        <v>154969</v>
      </c>
      <c r="J648" s="42">
        <v>1806671</v>
      </c>
      <c r="K648" s="42">
        <v>1020687.2</v>
      </c>
      <c r="L648" s="42">
        <v>0</v>
      </c>
      <c r="M648" s="42">
        <v>1020687.2</v>
      </c>
      <c r="N648" s="42">
        <v>785983.8</v>
      </c>
      <c r="O648" s="38">
        <v>0.56495465970284575</v>
      </c>
      <c r="P648" s="42">
        <v>2119620.6966650002</v>
      </c>
      <c r="Q648" s="42">
        <v>0</v>
      </c>
      <c r="R648" s="42">
        <v>2119620.6966650002</v>
      </c>
      <c r="S648" s="43">
        <v>-312949.696665</v>
      </c>
      <c r="T648" s="38">
        <v>1.1732189738281071</v>
      </c>
    </row>
    <row r="649" spans="1:20" ht="14.4" hidden="1" customHeight="1" outlineLevel="4" collapsed="1" x14ac:dyDescent="0.3">
      <c r="A649" s="25" t="s">
        <v>2</v>
      </c>
      <c r="B649" s="25" t="s">
        <v>2</v>
      </c>
      <c r="C649" s="40" t="s">
        <v>2</v>
      </c>
      <c r="D649" s="41" t="s">
        <v>2</v>
      </c>
      <c r="E649" s="41" t="s">
        <v>2</v>
      </c>
      <c r="F649" s="25" t="s">
        <v>2</v>
      </c>
      <c r="H649" s="42">
        <v>758296</v>
      </c>
      <c r="I649" s="42">
        <v>95418</v>
      </c>
      <c r="J649" s="42">
        <v>853714</v>
      </c>
      <c r="K649" s="42">
        <v>470842.82</v>
      </c>
      <c r="L649" s="42">
        <v>173.16</v>
      </c>
      <c r="M649" s="42">
        <v>471015.98</v>
      </c>
      <c r="N649" s="42">
        <v>382698.02</v>
      </c>
      <c r="O649" s="38">
        <v>0.55172573016256032</v>
      </c>
      <c r="P649" s="42">
        <v>946993.01333300001</v>
      </c>
      <c r="Q649" s="42">
        <v>0</v>
      </c>
      <c r="R649" s="42">
        <v>946993.01333300001</v>
      </c>
      <c r="S649" s="43">
        <v>-93452.173332999999</v>
      </c>
      <c r="T649" s="38">
        <v>1.1094654337787597</v>
      </c>
    </row>
    <row r="650" spans="1:20" ht="14.4" hidden="1" customHeight="1" outlineLevel="4" collapsed="1" x14ac:dyDescent="0.3">
      <c r="A650" s="25" t="s">
        <v>2</v>
      </c>
      <c r="B650" s="25" t="s">
        <v>2</v>
      </c>
      <c r="C650" s="40" t="s">
        <v>2</v>
      </c>
      <c r="D650" s="41" t="s">
        <v>2</v>
      </c>
      <c r="E650" s="41" t="s">
        <v>2</v>
      </c>
      <c r="F650" s="25" t="s">
        <v>2</v>
      </c>
      <c r="H650" s="42">
        <v>570801</v>
      </c>
      <c r="I650" s="42">
        <v>74978</v>
      </c>
      <c r="J650" s="42">
        <v>645779</v>
      </c>
      <c r="K650" s="42">
        <v>381449.08</v>
      </c>
      <c r="L650" s="42">
        <v>0</v>
      </c>
      <c r="M650" s="42">
        <v>381449.08</v>
      </c>
      <c r="N650" s="42">
        <v>264329.92</v>
      </c>
      <c r="O650" s="38">
        <v>0.59068052692949136</v>
      </c>
      <c r="P650" s="42">
        <v>763913.16666500003</v>
      </c>
      <c r="Q650" s="42">
        <v>0</v>
      </c>
      <c r="R650" s="42">
        <v>763913.16666500003</v>
      </c>
      <c r="S650" s="43">
        <v>-118134.166665</v>
      </c>
      <c r="T650" s="38">
        <v>1.1829328093124738</v>
      </c>
    </row>
    <row r="651" spans="1:20" ht="14.4" hidden="1" customHeight="1" outlineLevel="4" collapsed="1" x14ac:dyDescent="0.3">
      <c r="A651" s="25" t="s">
        <v>2</v>
      </c>
      <c r="B651" s="25" t="s">
        <v>2</v>
      </c>
      <c r="C651" s="40" t="s">
        <v>2</v>
      </c>
      <c r="D651" s="41" t="s">
        <v>2</v>
      </c>
      <c r="E651" s="41" t="s">
        <v>2</v>
      </c>
      <c r="F651" s="25" t="s">
        <v>2</v>
      </c>
      <c r="H651" s="42">
        <v>1502838</v>
      </c>
      <c r="I651" s="42">
        <v>230686</v>
      </c>
      <c r="J651" s="42">
        <v>1733524</v>
      </c>
      <c r="K651" s="42">
        <v>1036878.03</v>
      </c>
      <c r="L651" s="42">
        <v>1219</v>
      </c>
      <c r="M651" s="42">
        <v>1038097.03</v>
      </c>
      <c r="N651" s="42">
        <v>695426.97</v>
      </c>
      <c r="O651" s="38">
        <v>0.59883626070363027</v>
      </c>
      <c r="P651" s="42">
        <v>2046654.693334</v>
      </c>
      <c r="Q651" s="42">
        <v>0</v>
      </c>
      <c r="R651" s="42">
        <v>2046654.693334</v>
      </c>
      <c r="S651" s="43">
        <v>-314349.69333400001</v>
      </c>
      <c r="T651" s="38">
        <v>1.1813356453870842</v>
      </c>
    </row>
    <row r="652" spans="1:20" ht="14.4" hidden="1" customHeight="1" outlineLevel="4" collapsed="1" x14ac:dyDescent="0.3">
      <c r="A652" s="25" t="s">
        <v>2</v>
      </c>
      <c r="B652" s="25" t="s">
        <v>2</v>
      </c>
      <c r="C652" s="40" t="s">
        <v>2</v>
      </c>
      <c r="D652" s="41" t="s">
        <v>2</v>
      </c>
      <c r="E652" s="41" t="s">
        <v>2</v>
      </c>
      <c r="F652" s="25" t="s">
        <v>2</v>
      </c>
      <c r="H652" s="42">
        <v>506588</v>
      </c>
      <c r="I652" s="42">
        <v>51573</v>
      </c>
      <c r="J652" s="42">
        <v>558161</v>
      </c>
      <c r="K652" s="42">
        <v>337843.23</v>
      </c>
      <c r="L652" s="42">
        <v>0</v>
      </c>
      <c r="M652" s="42">
        <v>337843.23</v>
      </c>
      <c r="N652" s="42">
        <v>220317.77</v>
      </c>
      <c r="O652" s="38">
        <v>0.60527917572170042</v>
      </c>
      <c r="P652" s="42">
        <v>654618.15999900002</v>
      </c>
      <c r="Q652" s="42">
        <v>0</v>
      </c>
      <c r="R652" s="42">
        <v>654618.15999900002</v>
      </c>
      <c r="S652" s="43">
        <v>-96457.159998999996</v>
      </c>
      <c r="T652" s="38">
        <v>1.1728124322534179</v>
      </c>
    </row>
    <row r="653" spans="1:20" ht="14.4" hidden="1" customHeight="1" outlineLevel="4" collapsed="1" x14ac:dyDescent="0.3">
      <c r="A653" s="25" t="s">
        <v>2</v>
      </c>
      <c r="B653" s="25" t="s">
        <v>2</v>
      </c>
      <c r="C653" s="40" t="s">
        <v>2</v>
      </c>
      <c r="D653" s="41" t="s">
        <v>2</v>
      </c>
      <c r="E653" s="41" t="s">
        <v>2</v>
      </c>
      <c r="F653" s="25" t="s">
        <v>2</v>
      </c>
      <c r="H653" s="42">
        <v>302695</v>
      </c>
      <c r="I653" s="42">
        <v>14004</v>
      </c>
      <c r="J653" s="42">
        <v>316699</v>
      </c>
      <c r="K653" s="42">
        <v>211444.84</v>
      </c>
      <c r="L653" s="42">
        <v>0</v>
      </c>
      <c r="M653" s="42">
        <v>211444.84</v>
      </c>
      <c r="N653" s="42">
        <v>105254.16</v>
      </c>
      <c r="O653" s="38">
        <v>0.66765237654681575</v>
      </c>
      <c r="P653" s="42">
        <v>436196.27666500001</v>
      </c>
      <c r="Q653" s="42">
        <v>0</v>
      </c>
      <c r="R653" s="42">
        <v>436196.27666500001</v>
      </c>
      <c r="S653" s="43">
        <v>-119497.276665</v>
      </c>
      <c r="T653" s="38">
        <v>1.3773212945572926</v>
      </c>
    </row>
    <row r="654" spans="1:20" ht="14.4" hidden="1" customHeight="1" outlineLevel="4" collapsed="1" x14ac:dyDescent="0.3">
      <c r="A654" s="25" t="s">
        <v>2</v>
      </c>
      <c r="B654" s="25" t="s">
        <v>2</v>
      </c>
      <c r="C654" s="40" t="s">
        <v>2</v>
      </c>
      <c r="D654" s="41" t="s">
        <v>2</v>
      </c>
      <c r="E654" s="41" t="s">
        <v>2</v>
      </c>
      <c r="F654" s="25" t="s">
        <v>2</v>
      </c>
      <c r="H654" s="42">
        <v>965443</v>
      </c>
      <c r="I654" s="42">
        <v>186112</v>
      </c>
      <c r="J654" s="42">
        <v>1151555</v>
      </c>
      <c r="K654" s="42">
        <v>668294.23</v>
      </c>
      <c r="L654" s="42">
        <v>0</v>
      </c>
      <c r="M654" s="42">
        <v>668294.23</v>
      </c>
      <c r="N654" s="42">
        <v>483260.77</v>
      </c>
      <c r="O654" s="38">
        <v>0.58034069584170966</v>
      </c>
      <c r="P654" s="42">
        <v>1338710.716667</v>
      </c>
      <c r="Q654" s="42">
        <v>0</v>
      </c>
      <c r="R654" s="42">
        <v>1338710.716667</v>
      </c>
      <c r="S654" s="43">
        <v>-187155.716667</v>
      </c>
      <c r="T654" s="38">
        <v>1.1625243402764089</v>
      </c>
    </row>
    <row r="655" spans="1:20" ht="14.4" hidden="1" customHeight="1" outlineLevel="4" collapsed="1" x14ac:dyDescent="0.3">
      <c r="A655" s="25" t="s">
        <v>2</v>
      </c>
      <c r="B655" s="25" t="s">
        <v>2</v>
      </c>
      <c r="C655" s="40" t="s">
        <v>2</v>
      </c>
      <c r="D655" s="41" t="s">
        <v>2</v>
      </c>
      <c r="E655" s="41" t="s">
        <v>2</v>
      </c>
      <c r="F655" s="25" t="s">
        <v>2</v>
      </c>
      <c r="H655" s="42">
        <v>408322</v>
      </c>
      <c r="I655" s="42">
        <v>173969</v>
      </c>
      <c r="J655" s="42">
        <v>582291</v>
      </c>
      <c r="K655" s="42">
        <v>357282.16</v>
      </c>
      <c r="L655" s="42">
        <v>0</v>
      </c>
      <c r="M655" s="42">
        <v>357282.16</v>
      </c>
      <c r="N655" s="42">
        <v>225008.84</v>
      </c>
      <c r="O655" s="38">
        <v>0.61358008281082821</v>
      </c>
      <c r="P655" s="42">
        <v>748891.55666700006</v>
      </c>
      <c r="Q655" s="42">
        <v>0</v>
      </c>
      <c r="R655" s="42">
        <v>748891.55666700006</v>
      </c>
      <c r="S655" s="43">
        <v>-166600.556667</v>
      </c>
      <c r="T655" s="38">
        <v>1.2861121959072011</v>
      </c>
    </row>
    <row r="656" spans="1:20" ht="14.4" hidden="1" customHeight="1" outlineLevel="4" collapsed="1" x14ac:dyDescent="0.3">
      <c r="A656" s="25" t="s">
        <v>2</v>
      </c>
      <c r="B656" s="25" t="s">
        <v>2</v>
      </c>
      <c r="C656" s="40" t="s">
        <v>2</v>
      </c>
      <c r="D656" s="41" t="s">
        <v>2</v>
      </c>
      <c r="E656" s="41" t="s">
        <v>2</v>
      </c>
      <c r="F656" s="25" t="s">
        <v>2</v>
      </c>
      <c r="H656" s="42">
        <v>826879</v>
      </c>
      <c r="I656" s="42">
        <v>115513</v>
      </c>
      <c r="J656" s="42">
        <v>942392</v>
      </c>
      <c r="K656" s="42">
        <v>430381.6</v>
      </c>
      <c r="L656" s="42">
        <v>10024.23</v>
      </c>
      <c r="M656" s="42">
        <v>440405.83</v>
      </c>
      <c r="N656" s="42">
        <v>501986.17</v>
      </c>
      <c r="O656" s="38">
        <v>0.46732764072700106</v>
      </c>
      <c r="P656" s="42">
        <v>859840.35666499997</v>
      </c>
      <c r="Q656" s="42">
        <v>0</v>
      </c>
      <c r="R656" s="42">
        <v>859840.35666499997</v>
      </c>
      <c r="S656" s="42">
        <v>72527.413335000005</v>
      </c>
      <c r="T656" s="38">
        <v>0.92303901843924818</v>
      </c>
    </row>
    <row r="657" spans="1:20" ht="14.4" hidden="1" customHeight="1" outlineLevel="4" collapsed="1" x14ac:dyDescent="0.3">
      <c r="A657" s="25" t="s">
        <v>2</v>
      </c>
      <c r="B657" s="25" t="s">
        <v>2</v>
      </c>
      <c r="C657" s="40" t="s">
        <v>2</v>
      </c>
      <c r="D657" s="41" t="s">
        <v>2</v>
      </c>
      <c r="E657" s="41" t="s">
        <v>2</v>
      </c>
      <c r="F657" s="25" t="s">
        <v>2</v>
      </c>
      <c r="H657" s="42">
        <v>520087</v>
      </c>
      <c r="I657" s="42">
        <v>126228</v>
      </c>
      <c r="J657" s="42">
        <v>646315</v>
      </c>
      <c r="K657" s="42">
        <v>434917.63</v>
      </c>
      <c r="L657" s="42">
        <v>0</v>
      </c>
      <c r="M657" s="42">
        <v>434917.63</v>
      </c>
      <c r="N657" s="42">
        <v>211397.37</v>
      </c>
      <c r="O657" s="38">
        <v>0.67291897913556087</v>
      </c>
      <c r="P657" s="42">
        <v>933975.95</v>
      </c>
      <c r="Q657" s="42">
        <v>0</v>
      </c>
      <c r="R657" s="42">
        <v>933975.95</v>
      </c>
      <c r="S657" s="43">
        <v>-287660.95</v>
      </c>
      <c r="T657" s="38">
        <v>1.4450785607637142</v>
      </c>
    </row>
    <row r="658" spans="1:20" ht="14.4" hidden="1" customHeight="1" outlineLevel="4" collapsed="1" x14ac:dyDescent="0.3">
      <c r="A658" s="25" t="s">
        <v>2</v>
      </c>
      <c r="B658" s="25" t="s">
        <v>2</v>
      </c>
      <c r="C658" s="40" t="s">
        <v>2</v>
      </c>
      <c r="D658" s="41" t="s">
        <v>2</v>
      </c>
      <c r="E658" s="41" t="s">
        <v>2</v>
      </c>
      <c r="F658" s="25" t="s">
        <v>2</v>
      </c>
      <c r="H658" s="42">
        <v>979027</v>
      </c>
      <c r="I658" s="42">
        <v>114308</v>
      </c>
      <c r="J658" s="42">
        <v>1093335</v>
      </c>
      <c r="K658" s="42">
        <v>496981.6</v>
      </c>
      <c r="L658" s="42">
        <v>0</v>
      </c>
      <c r="M658" s="42">
        <v>496981.6</v>
      </c>
      <c r="N658" s="42">
        <v>596353.4</v>
      </c>
      <c r="O658" s="38">
        <v>0.45455564854321867</v>
      </c>
      <c r="P658" s="42">
        <v>986494.36999899999</v>
      </c>
      <c r="Q658" s="42">
        <v>0</v>
      </c>
      <c r="R658" s="42">
        <v>986494.36999899999</v>
      </c>
      <c r="S658" s="42">
        <v>106840.630001</v>
      </c>
      <c r="T658" s="38">
        <v>0.90228006054777354</v>
      </c>
    </row>
    <row r="659" spans="1:20" ht="14.4" hidden="1" customHeight="1" outlineLevel="4" collapsed="1" x14ac:dyDescent="0.3">
      <c r="A659" s="25" t="s">
        <v>2</v>
      </c>
      <c r="B659" s="25" t="s">
        <v>2</v>
      </c>
      <c r="C659" s="40" t="s">
        <v>2</v>
      </c>
      <c r="D659" s="41" t="s">
        <v>2</v>
      </c>
      <c r="E659" s="41" t="s">
        <v>2</v>
      </c>
      <c r="F659" s="25" t="s">
        <v>2</v>
      </c>
      <c r="H659" s="42">
        <v>927615</v>
      </c>
      <c r="I659" s="42">
        <v>102033</v>
      </c>
      <c r="J659" s="42">
        <v>1029648</v>
      </c>
      <c r="K659" s="42">
        <v>505389.74</v>
      </c>
      <c r="L659" s="42">
        <v>0</v>
      </c>
      <c r="M659" s="42">
        <v>505389.74</v>
      </c>
      <c r="N659" s="42">
        <v>524258.26</v>
      </c>
      <c r="O659" s="38">
        <v>0.49083739297313256</v>
      </c>
      <c r="P659" s="42">
        <v>1032093.4</v>
      </c>
      <c r="Q659" s="42">
        <v>0</v>
      </c>
      <c r="R659" s="42">
        <v>1032093.4</v>
      </c>
      <c r="S659" s="43">
        <v>-2445.4</v>
      </c>
      <c r="T659" s="38">
        <v>1.0023749864031204</v>
      </c>
    </row>
    <row r="660" spans="1:20" ht="14.4" hidden="1" customHeight="1" outlineLevel="4" collapsed="1" x14ac:dyDescent="0.3">
      <c r="A660" s="25" t="s">
        <v>2</v>
      </c>
      <c r="B660" s="25" t="s">
        <v>2</v>
      </c>
      <c r="C660" s="40" t="s">
        <v>2</v>
      </c>
      <c r="D660" s="41" t="s">
        <v>2</v>
      </c>
      <c r="E660" s="41" t="s">
        <v>2</v>
      </c>
      <c r="F660" s="25" t="s">
        <v>2</v>
      </c>
      <c r="H660" s="42">
        <v>1477503</v>
      </c>
      <c r="I660" s="42">
        <v>198725</v>
      </c>
      <c r="J660" s="42">
        <v>1676228</v>
      </c>
      <c r="K660" s="42">
        <v>886672.74</v>
      </c>
      <c r="L660" s="42">
        <v>0</v>
      </c>
      <c r="M660" s="42">
        <v>886672.74</v>
      </c>
      <c r="N660" s="42">
        <v>789555.26</v>
      </c>
      <c r="O660" s="38">
        <v>0.52896905432912467</v>
      </c>
      <c r="P660" s="42">
        <v>1804513.5966670001</v>
      </c>
      <c r="Q660" s="42">
        <v>0</v>
      </c>
      <c r="R660" s="42">
        <v>1804513.5966670001</v>
      </c>
      <c r="S660" s="43">
        <v>-128285.59666700001</v>
      </c>
      <c r="T660" s="38">
        <v>1.0765323074587705</v>
      </c>
    </row>
    <row r="661" spans="1:20" ht="14.4" hidden="1" customHeight="1" outlineLevel="4" collapsed="1" x14ac:dyDescent="0.3">
      <c r="A661" s="25" t="s">
        <v>2</v>
      </c>
      <c r="B661" s="25" t="s">
        <v>2</v>
      </c>
      <c r="C661" s="40" t="s">
        <v>2</v>
      </c>
      <c r="D661" s="41" t="s">
        <v>2</v>
      </c>
      <c r="E661" s="41" t="s">
        <v>2</v>
      </c>
      <c r="F661" s="25" t="s">
        <v>2</v>
      </c>
      <c r="H661" s="42">
        <v>817096</v>
      </c>
      <c r="I661" s="42">
        <v>128716</v>
      </c>
      <c r="J661" s="42">
        <v>945812</v>
      </c>
      <c r="K661" s="42">
        <v>495194.07</v>
      </c>
      <c r="L661" s="42">
        <v>0</v>
      </c>
      <c r="M661" s="42">
        <v>495194.07</v>
      </c>
      <c r="N661" s="42">
        <v>450617.93</v>
      </c>
      <c r="O661" s="38">
        <v>0.52356501080553008</v>
      </c>
      <c r="P661" s="42">
        <v>961054.39</v>
      </c>
      <c r="Q661" s="42">
        <v>0</v>
      </c>
      <c r="R661" s="42">
        <v>961054.39</v>
      </c>
      <c r="S661" s="43">
        <v>-15242.39</v>
      </c>
      <c r="T661" s="38">
        <v>1.0161156656925479</v>
      </c>
    </row>
    <row r="662" spans="1:20" ht="14.4" hidden="1" customHeight="1" outlineLevel="4" collapsed="1" x14ac:dyDescent="0.3">
      <c r="A662" s="25" t="s">
        <v>2</v>
      </c>
      <c r="B662" s="25" t="s">
        <v>2</v>
      </c>
      <c r="C662" s="40" t="s">
        <v>2</v>
      </c>
      <c r="D662" s="41" t="s">
        <v>2</v>
      </c>
      <c r="E662" s="41" t="s">
        <v>2</v>
      </c>
      <c r="F662" s="25" t="s">
        <v>2</v>
      </c>
      <c r="H662" s="42">
        <v>694510</v>
      </c>
      <c r="I662" s="42">
        <v>190481</v>
      </c>
      <c r="J662" s="42">
        <v>884991</v>
      </c>
      <c r="K662" s="42">
        <v>433904.13</v>
      </c>
      <c r="L662" s="42">
        <v>150.43</v>
      </c>
      <c r="M662" s="42">
        <v>434054.56</v>
      </c>
      <c r="N662" s="42">
        <v>450936.44</v>
      </c>
      <c r="O662" s="38">
        <v>0.49046211769385223</v>
      </c>
      <c r="P662" s="42">
        <v>843699.66666800005</v>
      </c>
      <c r="Q662" s="42">
        <v>0</v>
      </c>
      <c r="R662" s="42">
        <v>843699.66666800005</v>
      </c>
      <c r="S662" s="42">
        <v>41140.903332000002</v>
      </c>
      <c r="T662" s="38">
        <v>0.95351263082675419</v>
      </c>
    </row>
    <row r="663" spans="1:20" ht="14.4" hidden="1" customHeight="1" outlineLevel="4" collapsed="1" x14ac:dyDescent="0.3">
      <c r="A663" s="25" t="s">
        <v>2</v>
      </c>
      <c r="B663" s="25" t="s">
        <v>2</v>
      </c>
      <c r="C663" s="40" t="s">
        <v>2</v>
      </c>
      <c r="D663" s="41" t="s">
        <v>2</v>
      </c>
      <c r="E663" s="41" t="s">
        <v>2</v>
      </c>
      <c r="F663" s="25" t="s">
        <v>2</v>
      </c>
      <c r="H663" s="42">
        <v>167436</v>
      </c>
      <c r="I663" s="42">
        <v>11603</v>
      </c>
      <c r="J663" s="42">
        <v>179039</v>
      </c>
      <c r="K663" s="42">
        <v>77207.17</v>
      </c>
      <c r="L663" s="42">
        <v>0</v>
      </c>
      <c r="M663" s="42">
        <v>77207.17</v>
      </c>
      <c r="N663" s="42">
        <v>101831.83</v>
      </c>
      <c r="O663" s="38">
        <v>0.4312310167058574</v>
      </c>
      <c r="P663" s="42">
        <v>138930.93</v>
      </c>
      <c r="Q663" s="42">
        <v>0</v>
      </c>
      <c r="R663" s="42">
        <v>138930.93</v>
      </c>
      <c r="S663" s="42">
        <v>40108.07</v>
      </c>
      <c r="T663" s="38">
        <v>0.77598137835890502</v>
      </c>
    </row>
    <row r="664" spans="1:20" ht="14.4" hidden="1" customHeight="1" outlineLevel="4" collapsed="1" x14ac:dyDescent="0.3">
      <c r="A664" s="25" t="s">
        <v>2</v>
      </c>
      <c r="B664" s="25" t="s">
        <v>2</v>
      </c>
      <c r="C664" s="40" t="s">
        <v>2</v>
      </c>
      <c r="D664" s="41" t="s">
        <v>2</v>
      </c>
      <c r="E664" s="41" t="s">
        <v>2</v>
      </c>
      <c r="F664" s="25" t="s">
        <v>2</v>
      </c>
      <c r="H664" s="42">
        <v>366775</v>
      </c>
      <c r="I664" s="42">
        <v>27808</v>
      </c>
      <c r="J664" s="42">
        <v>394583</v>
      </c>
      <c r="K664" s="42">
        <v>0</v>
      </c>
      <c r="L664" s="42">
        <v>0</v>
      </c>
      <c r="M664" s="42">
        <v>0</v>
      </c>
      <c r="N664" s="42">
        <v>394583</v>
      </c>
      <c r="O664" s="38">
        <v>0</v>
      </c>
      <c r="P664" s="42">
        <v>10</v>
      </c>
      <c r="Q664" s="43">
        <v>-480319</v>
      </c>
      <c r="R664" s="43">
        <v>-480309</v>
      </c>
      <c r="S664" s="42">
        <v>874892</v>
      </c>
      <c r="T664" s="45">
        <v>-1.2172572057083046</v>
      </c>
    </row>
    <row r="665" spans="1:20" ht="14.4" hidden="1" customHeight="1" outlineLevel="4" collapsed="1" x14ac:dyDescent="0.3">
      <c r="A665" s="25" t="s">
        <v>2</v>
      </c>
      <c r="B665" s="25" t="s">
        <v>2</v>
      </c>
      <c r="C665" s="40" t="s">
        <v>2</v>
      </c>
      <c r="D665" s="41" t="s">
        <v>2</v>
      </c>
      <c r="E665" s="41" t="s">
        <v>2</v>
      </c>
      <c r="F665" s="25" t="s">
        <v>2</v>
      </c>
      <c r="H665" s="42">
        <v>6300</v>
      </c>
      <c r="I665" s="42">
        <v>120803</v>
      </c>
      <c r="J665" s="42">
        <v>127103</v>
      </c>
      <c r="K665" s="42">
        <v>10511.88</v>
      </c>
      <c r="L665" s="42">
        <v>0</v>
      </c>
      <c r="M665" s="42">
        <v>10511.88</v>
      </c>
      <c r="N665" s="42">
        <v>116591.12</v>
      </c>
      <c r="O665" s="38">
        <v>8.2703634060565051E-2</v>
      </c>
      <c r="P665" s="42">
        <v>23038.38</v>
      </c>
      <c r="Q665" s="42">
        <v>0</v>
      </c>
      <c r="R665" s="42">
        <v>23038.38</v>
      </c>
      <c r="S665" s="42">
        <v>104064.62</v>
      </c>
      <c r="T665" s="38">
        <v>0.18125756276405749</v>
      </c>
    </row>
    <row r="666" spans="1:20" ht="14.4" hidden="1" customHeight="1" outlineLevel="4" collapsed="1" x14ac:dyDescent="0.3">
      <c r="A666" s="25" t="s">
        <v>2</v>
      </c>
      <c r="B666" s="25" t="s">
        <v>2</v>
      </c>
      <c r="C666" s="40" t="s">
        <v>2</v>
      </c>
      <c r="D666" s="41" t="s">
        <v>2</v>
      </c>
      <c r="E666" s="41" t="s">
        <v>2</v>
      </c>
      <c r="F666" s="25" t="s">
        <v>2</v>
      </c>
      <c r="H666" s="42">
        <v>437729</v>
      </c>
      <c r="I666" s="42">
        <v>19055</v>
      </c>
      <c r="J666" s="42">
        <v>456784</v>
      </c>
      <c r="K666" s="42">
        <v>171620.75</v>
      </c>
      <c r="L666" s="42">
        <v>0</v>
      </c>
      <c r="M666" s="42">
        <v>171620.75</v>
      </c>
      <c r="N666" s="42">
        <v>285163.25</v>
      </c>
      <c r="O666" s="38">
        <v>0.3757153271568181</v>
      </c>
      <c r="P666" s="42">
        <v>369052.13</v>
      </c>
      <c r="Q666" s="42">
        <v>0</v>
      </c>
      <c r="R666" s="42">
        <v>369052.13</v>
      </c>
      <c r="S666" s="42">
        <v>87731.87</v>
      </c>
      <c r="T666" s="38">
        <v>0.80793576394970057</v>
      </c>
    </row>
    <row r="667" spans="1:20" ht="14.4" hidden="1" customHeight="1" outlineLevel="4" collapsed="1" x14ac:dyDescent="0.3">
      <c r="A667" s="25" t="s">
        <v>2</v>
      </c>
      <c r="B667" s="25" t="s">
        <v>2</v>
      </c>
      <c r="C667" s="40" t="s">
        <v>2</v>
      </c>
      <c r="D667" s="41" t="s">
        <v>2</v>
      </c>
      <c r="E667" s="41" t="s">
        <v>2</v>
      </c>
      <c r="F667" s="25" t="s">
        <v>2</v>
      </c>
      <c r="H667" s="42">
        <v>23217</v>
      </c>
      <c r="I667" s="42">
        <v>19348</v>
      </c>
      <c r="J667" s="42">
        <v>42565</v>
      </c>
      <c r="K667" s="42">
        <v>5052.6499999999996</v>
      </c>
      <c r="L667" s="42">
        <v>0</v>
      </c>
      <c r="M667" s="42">
        <v>5052.6499999999996</v>
      </c>
      <c r="N667" s="42">
        <v>37512.35</v>
      </c>
      <c r="O667" s="38">
        <v>0.11870433454716316</v>
      </c>
      <c r="P667" s="42">
        <v>11493.356666</v>
      </c>
      <c r="Q667" s="42">
        <v>0</v>
      </c>
      <c r="R667" s="42">
        <v>11493.356666</v>
      </c>
      <c r="S667" s="42">
        <v>31071.643334</v>
      </c>
      <c r="T667" s="38">
        <v>0.27001895139198873</v>
      </c>
    </row>
    <row r="668" spans="1:20" ht="14.4" hidden="1" customHeight="1" outlineLevel="4" collapsed="1" x14ac:dyDescent="0.3">
      <c r="A668" s="25" t="s">
        <v>2</v>
      </c>
      <c r="B668" s="25" t="s">
        <v>2</v>
      </c>
      <c r="C668" s="40" t="s">
        <v>2</v>
      </c>
      <c r="D668" s="41" t="s">
        <v>2</v>
      </c>
      <c r="E668" s="41" t="s">
        <v>2</v>
      </c>
      <c r="F668" s="25" t="s">
        <v>2</v>
      </c>
      <c r="H668" s="42">
        <v>327184</v>
      </c>
      <c r="I668" s="42">
        <v>34950</v>
      </c>
      <c r="J668" s="42">
        <v>362134</v>
      </c>
      <c r="K668" s="42">
        <v>205981.67</v>
      </c>
      <c r="L668" s="42">
        <v>157.87</v>
      </c>
      <c r="M668" s="42">
        <v>206139.54</v>
      </c>
      <c r="N668" s="42">
        <v>155994.46</v>
      </c>
      <c r="O668" s="38">
        <v>0.56923553159880047</v>
      </c>
      <c r="P668" s="42">
        <v>392871.15666600002</v>
      </c>
      <c r="Q668" s="42">
        <v>0</v>
      </c>
      <c r="R668" s="42">
        <v>392871.15666600002</v>
      </c>
      <c r="S668" s="43">
        <v>-30895.026666000002</v>
      </c>
      <c r="T668" s="38">
        <v>1.0853137972849829</v>
      </c>
    </row>
    <row r="669" spans="1:20" ht="14.4" hidden="1" customHeight="1" outlineLevel="4" collapsed="1" x14ac:dyDescent="0.3">
      <c r="A669" s="25" t="s">
        <v>2</v>
      </c>
      <c r="B669" s="25" t="s">
        <v>2</v>
      </c>
      <c r="C669" s="40" t="s">
        <v>2</v>
      </c>
      <c r="D669" s="41" t="s">
        <v>2</v>
      </c>
      <c r="E669" s="41" t="s">
        <v>2</v>
      </c>
      <c r="F669" s="25" t="s">
        <v>2</v>
      </c>
      <c r="H669" s="42">
        <v>1544301</v>
      </c>
      <c r="I669" s="42">
        <v>77553</v>
      </c>
      <c r="J669" s="42">
        <v>1621854</v>
      </c>
      <c r="K669" s="42">
        <v>563365.96</v>
      </c>
      <c r="L669" s="42">
        <v>53.24</v>
      </c>
      <c r="M669" s="42">
        <v>563419.19999999995</v>
      </c>
      <c r="N669" s="42">
        <v>1058434.8</v>
      </c>
      <c r="O669" s="38">
        <v>0.34739205871798573</v>
      </c>
      <c r="P669" s="42">
        <v>1252898.003333</v>
      </c>
      <c r="Q669" s="42">
        <v>0</v>
      </c>
      <c r="R669" s="42">
        <v>1252898.003333</v>
      </c>
      <c r="S669" s="42">
        <v>368902.75666700001</v>
      </c>
      <c r="T669" s="38">
        <v>0.77254256137297195</v>
      </c>
    </row>
    <row r="670" spans="1:20" ht="14.4" hidden="1" customHeight="1" outlineLevel="4" collapsed="1" x14ac:dyDescent="0.3">
      <c r="A670" s="25" t="s">
        <v>2</v>
      </c>
      <c r="B670" s="25" t="s">
        <v>2</v>
      </c>
      <c r="C670" s="40" t="s">
        <v>2</v>
      </c>
      <c r="D670" s="41" t="s">
        <v>2</v>
      </c>
      <c r="E670" s="41" t="s">
        <v>2</v>
      </c>
      <c r="F670" s="25" t="s">
        <v>2</v>
      </c>
      <c r="H670" s="42">
        <v>820229</v>
      </c>
      <c r="I670" s="42">
        <v>18344</v>
      </c>
      <c r="J670" s="42">
        <v>838573</v>
      </c>
      <c r="K670" s="42">
        <v>71946.789999999994</v>
      </c>
      <c r="L670" s="42">
        <v>0</v>
      </c>
      <c r="M670" s="42">
        <v>71946.789999999994</v>
      </c>
      <c r="N670" s="42">
        <v>766626.21</v>
      </c>
      <c r="O670" s="38">
        <v>8.579669271488588E-2</v>
      </c>
      <c r="P670" s="42">
        <v>154533.39000000001</v>
      </c>
      <c r="Q670" s="42">
        <v>183940</v>
      </c>
      <c r="R670" s="42">
        <v>338473.39</v>
      </c>
      <c r="S670" s="42">
        <v>500099.61</v>
      </c>
      <c r="T670" s="38">
        <v>0.40363020273726913</v>
      </c>
    </row>
    <row r="671" spans="1:20" ht="14.4" hidden="1" customHeight="1" outlineLevel="4" collapsed="1" x14ac:dyDescent="0.3">
      <c r="A671" s="25" t="s">
        <v>2</v>
      </c>
      <c r="B671" s="25" t="s">
        <v>2</v>
      </c>
      <c r="C671" s="40" t="s">
        <v>2</v>
      </c>
      <c r="D671" s="41" t="s">
        <v>2</v>
      </c>
      <c r="E671" s="41" t="s">
        <v>2</v>
      </c>
      <c r="F671" s="25" t="s">
        <v>2</v>
      </c>
      <c r="H671" s="42">
        <v>4182557</v>
      </c>
      <c r="I671" s="42">
        <v>341370</v>
      </c>
      <c r="J671" s="42">
        <v>4523927</v>
      </c>
      <c r="K671" s="42">
        <v>2344874.2599999998</v>
      </c>
      <c r="L671" s="42">
        <v>3836.7499990000001</v>
      </c>
      <c r="M671" s="42">
        <v>2348711.009999</v>
      </c>
      <c r="N671" s="42">
        <v>2175215.990001</v>
      </c>
      <c r="O671" s="38">
        <v>0.51917526741678188</v>
      </c>
      <c r="P671" s="42">
        <v>4732419.3999979999</v>
      </c>
      <c r="Q671" s="42">
        <v>0</v>
      </c>
      <c r="R671" s="42">
        <v>4732419.3999979999</v>
      </c>
      <c r="S671" s="43">
        <v>-212329.149997</v>
      </c>
      <c r="T671" s="38">
        <v>1.0469346985477441</v>
      </c>
    </row>
    <row r="672" spans="1:20" ht="14.4" hidden="1" customHeight="1" outlineLevel="4" collapsed="1" x14ac:dyDescent="0.3">
      <c r="A672" s="25" t="s">
        <v>2</v>
      </c>
      <c r="B672" s="25" t="s">
        <v>2</v>
      </c>
      <c r="C672" s="40" t="s">
        <v>2</v>
      </c>
      <c r="D672" s="41" t="s">
        <v>2</v>
      </c>
      <c r="E672" s="41" t="s">
        <v>2</v>
      </c>
      <c r="F672" s="25" t="s">
        <v>2</v>
      </c>
      <c r="H672" s="42">
        <v>1795221</v>
      </c>
      <c r="I672" s="42">
        <v>246586</v>
      </c>
      <c r="J672" s="42">
        <v>2041807</v>
      </c>
      <c r="K672" s="42">
        <v>1007997.65</v>
      </c>
      <c r="L672" s="42">
        <v>62300.17</v>
      </c>
      <c r="M672" s="42">
        <v>1070297.82</v>
      </c>
      <c r="N672" s="42">
        <v>971509.18</v>
      </c>
      <c r="O672" s="38">
        <v>0.52419147353300288</v>
      </c>
      <c r="P672" s="42">
        <v>1983750.286666</v>
      </c>
      <c r="Q672" s="42">
        <v>0</v>
      </c>
      <c r="R672" s="42">
        <v>1983750.286666</v>
      </c>
      <c r="S672" s="43">
        <v>-4243.456666</v>
      </c>
      <c r="T672" s="38">
        <v>1.0020782849044989</v>
      </c>
    </row>
    <row r="673" spans="1:20" ht="14.4" hidden="1" customHeight="1" outlineLevel="4" collapsed="1" x14ac:dyDescent="0.3">
      <c r="A673" s="25" t="s">
        <v>2</v>
      </c>
      <c r="B673" s="25" t="s">
        <v>2</v>
      </c>
      <c r="C673" s="40" t="s">
        <v>2</v>
      </c>
      <c r="D673" s="41" t="s">
        <v>2</v>
      </c>
      <c r="E673" s="41" t="s">
        <v>2</v>
      </c>
      <c r="F673" s="25" t="s">
        <v>2</v>
      </c>
      <c r="H673" s="42">
        <v>791716</v>
      </c>
      <c r="I673" s="42">
        <v>97628</v>
      </c>
      <c r="J673" s="42">
        <v>889344</v>
      </c>
      <c r="K673" s="42">
        <v>376029.44</v>
      </c>
      <c r="L673" s="42">
        <v>0</v>
      </c>
      <c r="M673" s="42">
        <v>376029.44</v>
      </c>
      <c r="N673" s="42">
        <v>513314.56</v>
      </c>
      <c r="O673" s="38">
        <v>0.42281663788140472</v>
      </c>
      <c r="P673" s="42">
        <v>780328.36333299999</v>
      </c>
      <c r="Q673" s="42">
        <v>0</v>
      </c>
      <c r="R673" s="42">
        <v>780328.36333299999</v>
      </c>
      <c r="S673" s="42">
        <v>109015.636667</v>
      </c>
      <c r="T673" s="38">
        <v>0.87742016962277813</v>
      </c>
    </row>
    <row r="674" spans="1:20" ht="14.4" hidden="1" customHeight="1" outlineLevel="4" collapsed="1" x14ac:dyDescent="0.3">
      <c r="A674" s="25" t="s">
        <v>2</v>
      </c>
      <c r="B674" s="25" t="s">
        <v>2</v>
      </c>
      <c r="C674" s="40" t="s">
        <v>2</v>
      </c>
      <c r="D674" s="41" t="s">
        <v>2</v>
      </c>
      <c r="E674" s="41" t="s">
        <v>2</v>
      </c>
      <c r="F674" s="25" t="s">
        <v>2</v>
      </c>
      <c r="H674" s="42">
        <v>2316080</v>
      </c>
      <c r="I674" s="42">
        <v>304762</v>
      </c>
      <c r="J674" s="42">
        <v>2620842</v>
      </c>
      <c r="K674" s="42">
        <v>1053320.9099999999</v>
      </c>
      <c r="L674" s="42">
        <v>0</v>
      </c>
      <c r="M674" s="42">
        <v>1053320.9099999999</v>
      </c>
      <c r="N674" s="42">
        <v>1567521.09</v>
      </c>
      <c r="O674" s="38">
        <v>0.40190172089732995</v>
      </c>
      <c r="P674" s="42">
        <v>2295442.2033319999</v>
      </c>
      <c r="Q674" s="42">
        <v>0</v>
      </c>
      <c r="R674" s="42">
        <v>2295442.2033319999</v>
      </c>
      <c r="S674" s="42">
        <v>325399.796668</v>
      </c>
      <c r="T674" s="38">
        <v>0.87584150564284302</v>
      </c>
    </row>
    <row r="675" spans="1:20" ht="14.4" hidden="1" customHeight="1" outlineLevel="4" collapsed="1" x14ac:dyDescent="0.3">
      <c r="A675" s="25" t="s">
        <v>2</v>
      </c>
      <c r="B675" s="25" t="s">
        <v>2</v>
      </c>
      <c r="C675" s="40" t="s">
        <v>2</v>
      </c>
      <c r="D675" s="41" t="s">
        <v>2</v>
      </c>
      <c r="E675" s="41" t="s">
        <v>2</v>
      </c>
      <c r="F675" s="25" t="s">
        <v>2</v>
      </c>
      <c r="H675" s="42">
        <v>846433</v>
      </c>
      <c r="I675" s="42">
        <v>54142</v>
      </c>
      <c r="J675" s="42">
        <v>900575</v>
      </c>
      <c r="K675" s="42">
        <v>467927.68</v>
      </c>
      <c r="L675" s="42">
        <v>0</v>
      </c>
      <c r="M675" s="42">
        <v>467927.68</v>
      </c>
      <c r="N675" s="42">
        <v>432647.32</v>
      </c>
      <c r="O675" s="38">
        <v>0.51958768564528213</v>
      </c>
      <c r="P675" s="42">
        <v>918702.81</v>
      </c>
      <c r="Q675" s="42">
        <v>0</v>
      </c>
      <c r="R675" s="42">
        <v>918702.81</v>
      </c>
      <c r="S675" s="43">
        <v>-18127.810000000001</v>
      </c>
      <c r="T675" s="38">
        <v>1.0201291508203092</v>
      </c>
    </row>
    <row r="676" spans="1:20" ht="14.4" hidden="1" customHeight="1" outlineLevel="4" collapsed="1" x14ac:dyDescent="0.3">
      <c r="A676" s="25" t="s">
        <v>2</v>
      </c>
      <c r="B676" s="25" t="s">
        <v>2</v>
      </c>
      <c r="C676" s="40" t="s">
        <v>2</v>
      </c>
      <c r="D676" s="41" t="s">
        <v>2</v>
      </c>
      <c r="E676" s="41" t="s">
        <v>2</v>
      </c>
      <c r="F676" s="25" t="s">
        <v>2</v>
      </c>
      <c r="H676" s="42">
        <v>1568872</v>
      </c>
      <c r="I676" s="42">
        <v>270566</v>
      </c>
      <c r="J676" s="42">
        <v>1839438</v>
      </c>
      <c r="K676" s="42">
        <v>1069484.78</v>
      </c>
      <c r="L676" s="42">
        <v>0</v>
      </c>
      <c r="M676" s="42">
        <v>1069484.78</v>
      </c>
      <c r="N676" s="42">
        <v>769953.22</v>
      </c>
      <c r="O676" s="38">
        <v>0.58141931394262814</v>
      </c>
      <c r="P676" s="42">
        <v>2141382.6566670001</v>
      </c>
      <c r="Q676" s="42">
        <v>0</v>
      </c>
      <c r="R676" s="42">
        <v>2141382.6566670001</v>
      </c>
      <c r="S676" s="43">
        <v>-301944.65666699997</v>
      </c>
      <c r="T676" s="38">
        <v>1.1641504941547365</v>
      </c>
    </row>
    <row r="677" spans="1:20" ht="14.4" hidden="1" customHeight="1" outlineLevel="4" collapsed="1" x14ac:dyDescent="0.3">
      <c r="A677" s="25" t="s">
        <v>2</v>
      </c>
      <c r="B677" s="25" t="s">
        <v>2</v>
      </c>
      <c r="C677" s="40" t="s">
        <v>2</v>
      </c>
      <c r="D677" s="41" t="s">
        <v>2</v>
      </c>
      <c r="E677" s="41" t="s">
        <v>2</v>
      </c>
      <c r="F677" s="25" t="s">
        <v>2</v>
      </c>
      <c r="H677" s="42">
        <v>810522</v>
      </c>
      <c r="I677" s="42">
        <v>70728</v>
      </c>
      <c r="J677" s="42">
        <v>881250</v>
      </c>
      <c r="K677" s="42">
        <v>456680.57</v>
      </c>
      <c r="L677" s="42">
        <v>0</v>
      </c>
      <c r="M677" s="42">
        <v>456680.57</v>
      </c>
      <c r="N677" s="42">
        <v>424569.43</v>
      </c>
      <c r="O677" s="38">
        <v>0.51821908652482274</v>
      </c>
      <c r="P677" s="42">
        <v>853312.98999899998</v>
      </c>
      <c r="Q677" s="42">
        <v>0</v>
      </c>
      <c r="R677" s="42">
        <v>853312.98999899998</v>
      </c>
      <c r="S677" s="42">
        <v>27937.010000999999</v>
      </c>
      <c r="T677" s="38">
        <v>0.96829842836765956</v>
      </c>
    </row>
    <row r="678" spans="1:20" ht="14.4" hidden="1" customHeight="1" outlineLevel="4" collapsed="1" x14ac:dyDescent="0.3">
      <c r="A678" s="25" t="s">
        <v>2</v>
      </c>
      <c r="B678" s="25" t="s">
        <v>2</v>
      </c>
      <c r="C678" s="40" t="s">
        <v>2</v>
      </c>
      <c r="D678" s="41" t="s">
        <v>2</v>
      </c>
      <c r="E678" s="41" t="s">
        <v>2</v>
      </c>
      <c r="F678" s="25" t="s">
        <v>2</v>
      </c>
      <c r="H678" s="42">
        <v>2080464</v>
      </c>
      <c r="I678" s="42">
        <v>248412</v>
      </c>
      <c r="J678" s="42">
        <v>2328876</v>
      </c>
      <c r="K678" s="42">
        <v>1322651.08</v>
      </c>
      <c r="L678" s="42">
        <v>0</v>
      </c>
      <c r="M678" s="42">
        <v>1322651.08</v>
      </c>
      <c r="N678" s="42">
        <v>1006224.92</v>
      </c>
      <c r="O678" s="38">
        <v>0.56793538170344837</v>
      </c>
      <c r="P678" s="42">
        <v>2629370.1733320002</v>
      </c>
      <c r="Q678" s="42">
        <v>0</v>
      </c>
      <c r="R678" s="42">
        <v>2629370.1733320002</v>
      </c>
      <c r="S678" s="43">
        <v>-300494.17333199998</v>
      </c>
      <c r="T678" s="38">
        <v>1.1290297007363208</v>
      </c>
    </row>
    <row r="679" spans="1:20" ht="14.4" hidden="1" customHeight="1" outlineLevel="4" collapsed="1" x14ac:dyDescent="0.3">
      <c r="A679" s="25" t="s">
        <v>2</v>
      </c>
      <c r="B679" s="25" t="s">
        <v>2</v>
      </c>
      <c r="C679" s="40" t="s">
        <v>2</v>
      </c>
      <c r="D679" s="41" t="s">
        <v>2</v>
      </c>
      <c r="E679" s="41" t="s">
        <v>2</v>
      </c>
      <c r="F679" s="25" t="s">
        <v>2</v>
      </c>
      <c r="H679" s="42">
        <v>87011</v>
      </c>
      <c r="I679" s="42">
        <v>12922</v>
      </c>
      <c r="J679" s="42">
        <v>99933</v>
      </c>
      <c r="K679" s="42">
        <v>44715.1</v>
      </c>
      <c r="L679" s="42">
        <v>0</v>
      </c>
      <c r="M679" s="42">
        <v>44715.1</v>
      </c>
      <c r="N679" s="42">
        <v>55217.9</v>
      </c>
      <c r="O679" s="38">
        <v>0.44745079203066052</v>
      </c>
      <c r="P679" s="42">
        <v>95665.11</v>
      </c>
      <c r="Q679" s="42">
        <v>0</v>
      </c>
      <c r="R679" s="42">
        <v>95665.11</v>
      </c>
      <c r="S679" s="42">
        <v>4267.8900000000003</v>
      </c>
      <c r="T679" s="38">
        <v>0.95729248596559691</v>
      </c>
    </row>
    <row r="680" spans="1:20" ht="14.4" hidden="1" customHeight="1" outlineLevel="4" collapsed="1" x14ac:dyDescent="0.3">
      <c r="A680" s="25" t="s">
        <v>2</v>
      </c>
      <c r="B680" s="25" t="s">
        <v>2</v>
      </c>
      <c r="C680" s="40" t="s">
        <v>2</v>
      </c>
      <c r="D680" s="41" t="s">
        <v>2</v>
      </c>
      <c r="E680" s="41" t="s">
        <v>2</v>
      </c>
      <c r="F680" s="25" t="s">
        <v>2</v>
      </c>
      <c r="H680" s="42">
        <v>460290</v>
      </c>
      <c r="I680" s="42">
        <v>51341</v>
      </c>
      <c r="J680" s="42">
        <v>511631</v>
      </c>
      <c r="K680" s="42">
        <v>290639.89</v>
      </c>
      <c r="L680" s="42">
        <v>0</v>
      </c>
      <c r="M680" s="42">
        <v>290639.89</v>
      </c>
      <c r="N680" s="42">
        <v>220991.11</v>
      </c>
      <c r="O680" s="38">
        <v>0.56806544169528428</v>
      </c>
      <c r="P680" s="42">
        <v>585241.61666599999</v>
      </c>
      <c r="Q680" s="42">
        <v>0</v>
      </c>
      <c r="R680" s="42">
        <v>585241.61666599999</v>
      </c>
      <c r="S680" s="43">
        <v>-73610.616666000002</v>
      </c>
      <c r="T680" s="38">
        <v>1.1438744264245129</v>
      </c>
    </row>
    <row r="681" spans="1:20" ht="14.4" hidden="1" customHeight="1" outlineLevel="4" collapsed="1" x14ac:dyDescent="0.3">
      <c r="A681" s="25" t="s">
        <v>2</v>
      </c>
      <c r="B681" s="25" t="s">
        <v>2</v>
      </c>
      <c r="C681" s="40" t="s">
        <v>2</v>
      </c>
      <c r="D681" s="41" t="s">
        <v>2</v>
      </c>
      <c r="E681" s="41" t="s">
        <v>2</v>
      </c>
      <c r="F681" s="25" t="s">
        <v>2</v>
      </c>
      <c r="H681" s="42">
        <v>991401</v>
      </c>
      <c r="I681" s="42">
        <v>56135</v>
      </c>
      <c r="J681" s="42">
        <v>1047536</v>
      </c>
      <c r="K681" s="42">
        <v>439848.34</v>
      </c>
      <c r="L681" s="42">
        <v>0</v>
      </c>
      <c r="M681" s="42">
        <v>439848.34</v>
      </c>
      <c r="N681" s="42">
        <v>607687.66</v>
      </c>
      <c r="O681" s="38">
        <v>0.4198885193444426</v>
      </c>
      <c r="P681" s="42">
        <v>873806.11333299999</v>
      </c>
      <c r="Q681" s="42">
        <v>0</v>
      </c>
      <c r="R681" s="42">
        <v>873806.11333299999</v>
      </c>
      <c r="S681" s="42">
        <v>173729.88666700001</v>
      </c>
      <c r="T681" s="38">
        <v>0.83415377928109391</v>
      </c>
    </row>
    <row r="682" spans="1:20" ht="14.4" hidden="1" customHeight="1" outlineLevel="4" collapsed="1" x14ac:dyDescent="0.3">
      <c r="A682" s="25" t="s">
        <v>2</v>
      </c>
      <c r="B682" s="25" t="s">
        <v>2</v>
      </c>
      <c r="C682" s="40" t="s">
        <v>2</v>
      </c>
      <c r="D682" s="41" t="s">
        <v>2</v>
      </c>
      <c r="E682" s="41" t="s">
        <v>2</v>
      </c>
      <c r="F682" s="25" t="s">
        <v>2</v>
      </c>
      <c r="H682" s="42">
        <v>1591081</v>
      </c>
      <c r="I682" s="42">
        <v>283509</v>
      </c>
      <c r="J682" s="42">
        <v>1874590</v>
      </c>
      <c r="K682" s="42">
        <v>1133442.1499999999</v>
      </c>
      <c r="L682" s="42">
        <v>0</v>
      </c>
      <c r="M682" s="42">
        <v>1133442.1499999999</v>
      </c>
      <c r="N682" s="42">
        <v>741147.85</v>
      </c>
      <c r="O682" s="38">
        <v>0.60463469345296839</v>
      </c>
      <c r="P682" s="42">
        <v>2244303.2966689998</v>
      </c>
      <c r="Q682" s="42">
        <v>0</v>
      </c>
      <c r="R682" s="42">
        <v>2244303.2966689998</v>
      </c>
      <c r="S682" s="43">
        <v>-369713.296669</v>
      </c>
      <c r="T682" s="38">
        <v>1.197223551106642</v>
      </c>
    </row>
    <row r="683" spans="1:20" ht="14.4" hidden="1" customHeight="1" outlineLevel="4" collapsed="1" x14ac:dyDescent="0.3">
      <c r="A683" s="25" t="s">
        <v>2</v>
      </c>
      <c r="B683" s="25" t="s">
        <v>2</v>
      </c>
      <c r="C683" s="40" t="s">
        <v>2</v>
      </c>
      <c r="D683" s="41" t="s">
        <v>2</v>
      </c>
      <c r="E683" s="41" t="s">
        <v>2</v>
      </c>
      <c r="F683" s="25" t="s">
        <v>2</v>
      </c>
      <c r="H683" s="42">
        <v>1402423</v>
      </c>
      <c r="I683" s="42">
        <v>126850</v>
      </c>
      <c r="J683" s="42">
        <v>1529273</v>
      </c>
      <c r="K683" s="42">
        <v>809867.85</v>
      </c>
      <c r="L683" s="42">
        <v>0</v>
      </c>
      <c r="M683" s="42">
        <v>809867.85</v>
      </c>
      <c r="N683" s="42">
        <v>719405.15</v>
      </c>
      <c r="O683" s="38">
        <v>0.52957702777725102</v>
      </c>
      <c r="P683" s="42">
        <v>1607071.3966669999</v>
      </c>
      <c r="Q683" s="42">
        <v>0</v>
      </c>
      <c r="R683" s="42">
        <v>1607071.3966669999</v>
      </c>
      <c r="S683" s="43">
        <v>-77798.396666999994</v>
      </c>
      <c r="T683" s="38">
        <v>1.0508727981642259</v>
      </c>
    </row>
    <row r="684" spans="1:20" ht="14.4" hidden="1" customHeight="1" outlineLevel="4" collapsed="1" x14ac:dyDescent="0.3">
      <c r="A684" s="25" t="s">
        <v>2</v>
      </c>
      <c r="B684" s="25" t="s">
        <v>2</v>
      </c>
      <c r="C684" s="40" t="s">
        <v>2</v>
      </c>
      <c r="D684" s="41" t="s">
        <v>2</v>
      </c>
      <c r="E684" s="41" t="s">
        <v>2</v>
      </c>
      <c r="F684" s="25" t="s">
        <v>2</v>
      </c>
      <c r="H684" s="42">
        <v>411220</v>
      </c>
      <c r="I684" s="42">
        <v>46680</v>
      </c>
      <c r="J684" s="42">
        <v>457900</v>
      </c>
      <c r="K684" s="42">
        <v>203752.11</v>
      </c>
      <c r="L684" s="42">
        <v>0</v>
      </c>
      <c r="M684" s="42">
        <v>203752.11</v>
      </c>
      <c r="N684" s="42">
        <v>254147.89</v>
      </c>
      <c r="O684" s="38">
        <v>0.44497075780738155</v>
      </c>
      <c r="P684" s="42">
        <v>421286.953332</v>
      </c>
      <c r="Q684" s="42">
        <v>0</v>
      </c>
      <c r="R684" s="42">
        <v>421286.953332</v>
      </c>
      <c r="S684" s="42">
        <v>36613.046668000003</v>
      </c>
      <c r="T684" s="38">
        <v>0.92004139185848444</v>
      </c>
    </row>
    <row r="685" spans="1:20" ht="14.4" hidden="1" customHeight="1" outlineLevel="4" collapsed="1" x14ac:dyDescent="0.3">
      <c r="A685" s="25" t="s">
        <v>2</v>
      </c>
      <c r="B685" s="25" t="s">
        <v>2</v>
      </c>
      <c r="C685" s="40" t="s">
        <v>2</v>
      </c>
      <c r="D685" s="41" t="s">
        <v>2</v>
      </c>
      <c r="E685" s="41" t="s">
        <v>2</v>
      </c>
      <c r="F685" s="25" t="s">
        <v>2</v>
      </c>
      <c r="H685" s="42">
        <v>2401</v>
      </c>
      <c r="I685" s="42">
        <v>1091</v>
      </c>
      <c r="J685" s="42">
        <v>3492</v>
      </c>
      <c r="K685" s="42">
        <v>1206.25</v>
      </c>
      <c r="L685" s="42">
        <v>0</v>
      </c>
      <c r="M685" s="42">
        <v>1206.25</v>
      </c>
      <c r="N685" s="42">
        <v>2285.75</v>
      </c>
      <c r="O685" s="38">
        <v>0.3454324169530355</v>
      </c>
      <c r="P685" s="42">
        <v>2650.9499989999999</v>
      </c>
      <c r="Q685" s="42">
        <v>0</v>
      </c>
      <c r="R685" s="42">
        <v>2650.9499989999999</v>
      </c>
      <c r="S685" s="42">
        <v>841.05000099999995</v>
      </c>
      <c r="T685" s="38">
        <v>0.75914948424971362</v>
      </c>
    </row>
    <row r="686" spans="1:20" ht="14.4" hidden="1" customHeight="1" outlineLevel="4" collapsed="1" x14ac:dyDescent="0.3">
      <c r="A686" s="25" t="s">
        <v>2</v>
      </c>
      <c r="B686" s="25" t="s">
        <v>2</v>
      </c>
      <c r="C686" s="40" t="s">
        <v>2</v>
      </c>
      <c r="D686" s="41" t="s">
        <v>2</v>
      </c>
      <c r="E686" s="41" t="s">
        <v>2</v>
      </c>
      <c r="F686" s="25" t="s">
        <v>2</v>
      </c>
      <c r="H686" s="42">
        <v>341270</v>
      </c>
      <c r="I686" s="42">
        <v>61010</v>
      </c>
      <c r="J686" s="42">
        <v>402280</v>
      </c>
      <c r="K686" s="42">
        <v>161374.43</v>
      </c>
      <c r="L686" s="42">
        <v>0</v>
      </c>
      <c r="M686" s="42">
        <v>161374.43</v>
      </c>
      <c r="N686" s="42">
        <v>240905.57</v>
      </c>
      <c r="O686" s="38">
        <v>0.4011495227204932</v>
      </c>
      <c r="P686" s="42">
        <v>312486.876666</v>
      </c>
      <c r="Q686" s="42">
        <v>0</v>
      </c>
      <c r="R686" s="42">
        <v>312486.876666</v>
      </c>
      <c r="S686" s="42">
        <v>89793.123334000004</v>
      </c>
      <c r="T686" s="38">
        <v>0.77678949156309041</v>
      </c>
    </row>
    <row r="687" spans="1:20" ht="14.4" hidden="1" customHeight="1" outlineLevel="4" collapsed="1" x14ac:dyDescent="0.3">
      <c r="A687" s="25" t="s">
        <v>2</v>
      </c>
      <c r="B687" s="25" t="s">
        <v>2</v>
      </c>
      <c r="C687" s="40" t="s">
        <v>2</v>
      </c>
      <c r="D687" s="41" t="s">
        <v>2</v>
      </c>
      <c r="E687" s="41" t="s">
        <v>2</v>
      </c>
      <c r="F687" s="25" t="s">
        <v>2</v>
      </c>
      <c r="H687" s="42">
        <v>0</v>
      </c>
      <c r="I687" s="42">
        <v>26546</v>
      </c>
      <c r="J687" s="42">
        <v>26546</v>
      </c>
      <c r="K687" s="42">
        <v>1848.09</v>
      </c>
      <c r="L687" s="42">
        <v>0</v>
      </c>
      <c r="M687" s="42">
        <v>1848.09</v>
      </c>
      <c r="N687" s="42">
        <v>24697.91</v>
      </c>
      <c r="O687" s="38">
        <v>6.9618398252090707E-2</v>
      </c>
      <c r="P687" s="42">
        <v>1848.09</v>
      </c>
      <c r="Q687" s="42">
        <v>0</v>
      </c>
      <c r="R687" s="42">
        <v>1848.09</v>
      </c>
      <c r="S687" s="42">
        <v>24697.91</v>
      </c>
      <c r="T687" s="38">
        <v>6.9618398252090707E-2</v>
      </c>
    </row>
    <row r="688" spans="1:20" ht="14.4" hidden="1" customHeight="1" outlineLevel="4" collapsed="1" x14ac:dyDescent="0.3">
      <c r="A688" s="25" t="s">
        <v>2</v>
      </c>
      <c r="B688" s="25" t="s">
        <v>2</v>
      </c>
      <c r="C688" s="40" t="s">
        <v>2</v>
      </c>
      <c r="D688" s="41" t="s">
        <v>2</v>
      </c>
      <c r="E688" s="41" t="s">
        <v>2</v>
      </c>
      <c r="F688" s="25" t="s">
        <v>2</v>
      </c>
      <c r="H688" s="42">
        <v>1581833</v>
      </c>
      <c r="I688" s="42">
        <v>299874</v>
      </c>
      <c r="J688" s="42">
        <v>1881707</v>
      </c>
      <c r="K688" s="42">
        <v>1003487.65</v>
      </c>
      <c r="L688" s="42">
        <v>0</v>
      </c>
      <c r="M688" s="42">
        <v>1003487.65</v>
      </c>
      <c r="N688" s="42">
        <v>878219.35</v>
      </c>
      <c r="O688" s="38">
        <v>0.53328581442275547</v>
      </c>
      <c r="P688" s="42">
        <v>2004320.3933319999</v>
      </c>
      <c r="Q688" s="42">
        <v>0</v>
      </c>
      <c r="R688" s="42">
        <v>2004320.3933319999</v>
      </c>
      <c r="S688" s="43">
        <v>-122613.39333200001</v>
      </c>
      <c r="T688" s="38">
        <v>1.065160725517841</v>
      </c>
    </row>
    <row r="689" spans="1:20" ht="14.4" hidden="1" customHeight="1" outlineLevel="4" collapsed="1" x14ac:dyDescent="0.3">
      <c r="A689" s="25" t="s">
        <v>2</v>
      </c>
      <c r="B689" s="25" t="s">
        <v>2</v>
      </c>
      <c r="C689" s="40" t="s">
        <v>2</v>
      </c>
      <c r="D689" s="41" t="s">
        <v>2</v>
      </c>
      <c r="E689" s="41" t="s">
        <v>2</v>
      </c>
      <c r="F689" s="25" t="s">
        <v>2</v>
      </c>
      <c r="H689" s="42">
        <v>421887</v>
      </c>
      <c r="I689" s="42">
        <v>27468</v>
      </c>
      <c r="J689" s="42">
        <v>449355</v>
      </c>
      <c r="K689" s="42">
        <v>233352.12</v>
      </c>
      <c r="L689" s="42">
        <v>0</v>
      </c>
      <c r="M689" s="42">
        <v>233352.12</v>
      </c>
      <c r="N689" s="42">
        <v>216002.88</v>
      </c>
      <c r="O689" s="38">
        <v>0.51930460326467942</v>
      </c>
      <c r="P689" s="42">
        <v>438144.03666600003</v>
      </c>
      <c r="Q689" s="42">
        <v>0</v>
      </c>
      <c r="R689" s="42">
        <v>438144.03666600003</v>
      </c>
      <c r="S689" s="42">
        <v>11210.963334</v>
      </c>
      <c r="T689" s="38">
        <v>0.97505098789598421</v>
      </c>
    </row>
    <row r="690" spans="1:20" ht="14.4" hidden="1" customHeight="1" outlineLevel="4" collapsed="1" x14ac:dyDescent="0.3">
      <c r="A690" s="25" t="s">
        <v>2</v>
      </c>
      <c r="B690" s="25" t="s">
        <v>2</v>
      </c>
      <c r="C690" s="40" t="s">
        <v>2</v>
      </c>
      <c r="D690" s="41" t="s">
        <v>2</v>
      </c>
      <c r="E690" s="41" t="s">
        <v>2</v>
      </c>
      <c r="F690" s="25" t="s">
        <v>2</v>
      </c>
      <c r="H690" s="42">
        <v>2337307</v>
      </c>
      <c r="I690" s="42">
        <v>304244</v>
      </c>
      <c r="J690" s="42">
        <v>2641551</v>
      </c>
      <c r="K690" s="42">
        <v>1439964.07</v>
      </c>
      <c r="L690" s="42">
        <v>1500</v>
      </c>
      <c r="M690" s="42">
        <v>1441464.07</v>
      </c>
      <c r="N690" s="42">
        <v>1200086.93</v>
      </c>
      <c r="O690" s="38">
        <v>0.54568852541556079</v>
      </c>
      <c r="P690" s="42">
        <v>3012249.0533340001</v>
      </c>
      <c r="Q690" s="42">
        <v>0</v>
      </c>
      <c r="R690" s="42">
        <v>3012249.0533340001</v>
      </c>
      <c r="S690" s="43">
        <v>-372198.053334</v>
      </c>
      <c r="T690" s="38">
        <v>1.140901331579061</v>
      </c>
    </row>
    <row r="691" spans="1:20" ht="14.4" hidden="1" customHeight="1" outlineLevel="4" collapsed="1" x14ac:dyDescent="0.3">
      <c r="A691" s="25" t="s">
        <v>2</v>
      </c>
      <c r="B691" s="25" t="s">
        <v>2</v>
      </c>
      <c r="C691" s="40" t="s">
        <v>2</v>
      </c>
      <c r="D691" s="41" t="s">
        <v>2</v>
      </c>
      <c r="E691" s="41" t="s">
        <v>2</v>
      </c>
      <c r="F691" s="25" t="s">
        <v>2</v>
      </c>
      <c r="H691" s="42">
        <v>829663</v>
      </c>
      <c r="I691" s="42">
        <v>91926</v>
      </c>
      <c r="J691" s="42">
        <v>921589</v>
      </c>
      <c r="K691" s="42">
        <v>465562.06</v>
      </c>
      <c r="L691" s="42">
        <v>0</v>
      </c>
      <c r="M691" s="42">
        <v>465562.06</v>
      </c>
      <c r="N691" s="42">
        <v>456026.94</v>
      </c>
      <c r="O691" s="38">
        <v>0.50517319542659467</v>
      </c>
      <c r="P691" s="42">
        <v>915169.71999899996</v>
      </c>
      <c r="Q691" s="42">
        <v>0</v>
      </c>
      <c r="R691" s="42">
        <v>915169.71999899996</v>
      </c>
      <c r="S691" s="42">
        <v>6419.2800010000001</v>
      </c>
      <c r="T691" s="38">
        <v>0.99303455227764226</v>
      </c>
    </row>
    <row r="692" spans="1:20" ht="14.4" hidden="1" customHeight="1" outlineLevel="4" collapsed="1" x14ac:dyDescent="0.3">
      <c r="A692" s="25" t="s">
        <v>2</v>
      </c>
      <c r="B692" s="25" t="s">
        <v>2</v>
      </c>
      <c r="C692" s="40" t="s">
        <v>2</v>
      </c>
      <c r="D692" s="41" t="s">
        <v>2</v>
      </c>
      <c r="E692" s="41" t="s">
        <v>2</v>
      </c>
      <c r="F692" s="25" t="s">
        <v>2</v>
      </c>
      <c r="H692" s="42">
        <v>2056034</v>
      </c>
      <c r="I692" s="42">
        <v>223427</v>
      </c>
      <c r="J692" s="42">
        <v>2279461</v>
      </c>
      <c r="K692" s="42">
        <v>1201499.78</v>
      </c>
      <c r="L692" s="42">
        <v>0</v>
      </c>
      <c r="M692" s="42">
        <v>1201499.78</v>
      </c>
      <c r="N692" s="42">
        <v>1077961.22</v>
      </c>
      <c r="O692" s="38">
        <v>0.52709819558220128</v>
      </c>
      <c r="P692" s="42">
        <v>2337607.9233340002</v>
      </c>
      <c r="Q692" s="42">
        <v>0</v>
      </c>
      <c r="R692" s="42">
        <v>2337607.9233340002</v>
      </c>
      <c r="S692" s="43">
        <v>-58146.923333999999</v>
      </c>
      <c r="T692" s="38">
        <v>1.0255090669829403</v>
      </c>
    </row>
    <row r="693" spans="1:20" ht="14.4" hidden="1" customHeight="1" outlineLevel="4" collapsed="1" x14ac:dyDescent="0.3">
      <c r="A693" s="25" t="s">
        <v>2</v>
      </c>
      <c r="B693" s="25" t="s">
        <v>2</v>
      </c>
      <c r="C693" s="40" t="s">
        <v>2</v>
      </c>
      <c r="D693" s="41" t="s">
        <v>2</v>
      </c>
      <c r="E693" s="41" t="s">
        <v>2</v>
      </c>
      <c r="F693" s="25" t="s">
        <v>2</v>
      </c>
      <c r="H693" s="42">
        <v>821999</v>
      </c>
      <c r="I693" s="42">
        <v>121458</v>
      </c>
      <c r="J693" s="42">
        <v>943457</v>
      </c>
      <c r="K693" s="42">
        <v>522159.54</v>
      </c>
      <c r="L693" s="42">
        <v>3225</v>
      </c>
      <c r="M693" s="42">
        <v>525384.54</v>
      </c>
      <c r="N693" s="42">
        <v>418072.46</v>
      </c>
      <c r="O693" s="38">
        <v>0.55687173872259144</v>
      </c>
      <c r="P693" s="42">
        <v>1052021.1366659999</v>
      </c>
      <c r="Q693" s="42">
        <v>0</v>
      </c>
      <c r="R693" s="42">
        <v>1052021.1366659999</v>
      </c>
      <c r="S693" s="43">
        <v>-111789.13666600001</v>
      </c>
      <c r="T693" s="38">
        <v>1.1184888518141261</v>
      </c>
    </row>
    <row r="694" spans="1:20" ht="14.4" hidden="1" customHeight="1" outlineLevel="4" collapsed="1" x14ac:dyDescent="0.3">
      <c r="A694" s="25" t="s">
        <v>2</v>
      </c>
      <c r="B694" s="25" t="s">
        <v>2</v>
      </c>
      <c r="C694" s="40" t="s">
        <v>2</v>
      </c>
      <c r="D694" s="41" t="s">
        <v>2</v>
      </c>
      <c r="E694" s="41" t="s">
        <v>2</v>
      </c>
      <c r="F694" s="25" t="s">
        <v>2</v>
      </c>
      <c r="H694" s="42">
        <v>1845937</v>
      </c>
      <c r="I694" s="42">
        <v>553156</v>
      </c>
      <c r="J694" s="42">
        <v>2399093</v>
      </c>
      <c r="K694" s="42">
        <v>1273482.3899999999</v>
      </c>
      <c r="L694" s="42">
        <v>0</v>
      </c>
      <c r="M694" s="42">
        <v>1273482.3899999999</v>
      </c>
      <c r="N694" s="42">
        <v>1125610.6100000001</v>
      </c>
      <c r="O694" s="38">
        <v>0.53081826757028594</v>
      </c>
      <c r="P694" s="42">
        <v>2641678.8466659999</v>
      </c>
      <c r="Q694" s="42">
        <v>0</v>
      </c>
      <c r="R694" s="42">
        <v>2641678.8466659999</v>
      </c>
      <c r="S694" s="43">
        <v>-242585.846666</v>
      </c>
      <c r="T694" s="38">
        <v>1.1011156494000025</v>
      </c>
    </row>
    <row r="695" spans="1:20" ht="14.4" hidden="1" customHeight="1" outlineLevel="4" collapsed="1" x14ac:dyDescent="0.3">
      <c r="A695" s="25" t="s">
        <v>2</v>
      </c>
      <c r="B695" s="25" t="s">
        <v>2</v>
      </c>
      <c r="C695" s="40" t="s">
        <v>2</v>
      </c>
      <c r="D695" s="41" t="s">
        <v>2</v>
      </c>
      <c r="E695" s="41" t="s">
        <v>2</v>
      </c>
      <c r="F695" s="25" t="s">
        <v>2</v>
      </c>
      <c r="H695" s="42">
        <v>506666</v>
      </c>
      <c r="I695" s="42">
        <v>43534</v>
      </c>
      <c r="J695" s="42">
        <v>550200</v>
      </c>
      <c r="K695" s="42">
        <v>308130.93</v>
      </c>
      <c r="L695" s="42">
        <v>0</v>
      </c>
      <c r="M695" s="42">
        <v>308130.93</v>
      </c>
      <c r="N695" s="42">
        <v>242069.07</v>
      </c>
      <c r="O695" s="38">
        <v>0.5600344056706652</v>
      </c>
      <c r="P695" s="42">
        <v>605397.93333200004</v>
      </c>
      <c r="Q695" s="42">
        <v>0</v>
      </c>
      <c r="R695" s="42">
        <v>605397.93333200004</v>
      </c>
      <c r="S695" s="43">
        <v>-55197.933332000001</v>
      </c>
      <c r="T695" s="38">
        <v>1.1003233975499818</v>
      </c>
    </row>
    <row r="696" spans="1:20" ht="14.4" hidden="1" customHeight="1" outlineLevel="4" collapsed="1" x14ac:dyDescent="0.3">
      <c r="A696" s="25" t="s">
        <v>2</v>
      </c>
      <c r="B696" s="25" t="s">
        <v>2</v>
      </c>
      <c r="C696" s="40" t="s">
        <v>2</v>
      </c>
      <c r="D696" s="41" t="s">
        <v>2</v>
      </c>
      <c r="E696" s="41" t="s">
        <v>2</v>
      </c>
      <c r="F696" s="25" t="s">
        <v>2</v>
      </c>
      <c r="H696" s="42">
        <v>0</v>
      </c>
      <c r="I696" s="42">
        <v>372</v>
      </c>
      <c r="J696" s="42">
        <v>372</v>
      </c>
      <c r="K696" s="42">
        <v>14593.61</v>
      </c>
      <c r="L696" s="42">
        <v>0</v>
      </c>
      <c r="M696" s="42">
        <v>14593.61</v>
      </c>
      <c r="N696" s="43">
        <v>-14221.61</v>
      </c>
      <c r="O696" s="38">
        <v>9.99</v>
      </c>
      <c r="P696" s="42">
        <v>15374.09</v>
      </c>
      <c r="Q696" s="42">
        <v>0</v>
      </c>
      <c r="R696" s="42">
        <v>15374.09</v>
      </c>
      <c r="S696" s="43">
        <v>-15002.09</v>
      </c>
      <c r="T696" s="38">
        <v>9.99</v>
      </c>
    </row>
    <row r="697" spans="1:20" ht="14.4" hidden="1" customHeight="1" outlineLevel="4" collapsed="1" x14ac:dyDescent="0.3">
      <c r="A697" s="25" t="s">
        <v>2</v>
      </c>
      <c r="B697" s="25" t="s">
        <v>2</v>
      </c>
      <c r="C697" s="40" t="s">
        <v>2</v>
      </c>
      <c r="D697" s="41" t="s">
        <v>2</v>
      </c>
      <c r="E697" s="41" t="s">
        <v>2</v>
      </c>
      <c r="F697" s="25" t="s">
        <v>2</v>
      </c>
      <c r="H697" s="42">
        <v>2009071</v>
      </c>
      <c r="I697" s="42">
        <v>227476</v>
      </c>
      <c r="J697" s="42">
        <v>2236547</v>
      </c>
      <c r="K697" s="42">
        <v>1122715.25</v>
      </c>
      <c r="L697" s="42">
        <v>0</v>
      </c>
      <c r="M697" s="42">
        <v>1122715.25</v>
      </c>
      <c r="N697" s="42">
        <v>1113831.75</v>
      </c>
      <c r="O697" s="38">
        <v>0.50198598553931573</v>
      </c>
      <c r="P697" s="42">
        <v>2282438.9266670002</v>
      </c>
      <c r="Q697" s="42">
        <v>0</v>
      </c>
      <c r="R697" s="42">
        <v>2282438.9266670002</v>
      </c>
      <c r="S697" s="43">
        <v>-45891.926667</v>
      </c>
      <c r="T697" s="38">
        <v>1.0205190978177521</v>
      </c>
    </row>
    <row r="698" spans="1:20" ht="14.4" hidden="1" customHeight="1" outlineLevel="4" collapsed="1" x14ac:dyDescent="0.3">
      <c r="A698" s="25" t="s">
        <v>2</v>
      </c>
      <c r="B698" s="25" t="s">
        <v>2</v>
      </c>
      <c r="C698" s="40" t="s">
        <v>2</v>
      </c>
      <c r="D698" s="41" t="s">
        <v>2</v>
      </c>
      <c r="E698" s="41" t="s">
        <v>2</v>
      </c>
      <c r="F698" s="25" t="s">
        <v>2</v>
      </c>
      <c r="H698" s="42">
        <v>0</v>
      </c>
      <c r="I698" s="42">
        <v>33424</v>
      </c>
      <c r="J698" s="42">
        <v>33424</v>
      </c>
      <c r="K698" s="42">
        <v>33423.5</v>
      </c>
      <c r="L698" s="42">
        <v>0</v>
      </c>
      <c r="M698" s="42">
        <v>33423.5</v>
      </c>
      <c r="N698" s="42">
        <v>0.5</v>
      </c>
      <c r="O698" s="38">
        <v>0.99998504068932503</v>
      </c>
      <c r="P698" s="42">
        <v>33423.5</v>
      </c>
      <c r="Q698" s="42">
        <v>0</v>
      </c>
      <c r="R698" s="42">
        <v>33423.5</v>
      </c>
      <c r="S698" s="42">
        <v>0.5</v>
      </c>
      <c r="T698" s="38">
        <v>0.99998504068932503</v>
      </c>
    </row>
    <row r="699" spans="1:20" ht="14.4" hidden="1" customHeight="1" outlineLevel="4" collapsed="1" x14ac:dyDescent="0.3">
      <c r="A699" s="25" t="s">
        <v>2</v>
      </c>
      <c r="B699" s="25" t="s">
        <v>2</v>
      </c>
      <c r="C699" s="40" t="s">
        <v>2</v>
      </c>
      <c r="D699" s="41" t="s">
        <v>2</v>
      </c>
      <c r="E699" s="41" t="s">
        <v>2</v>
      </c>
      <c r="F699" s="25" t="s">
        <v>2</v>
      </c>
      <c r="H699" s="42">
        <v>900515</v>
      </c>
      <c r="I699" s="42">
        <v>30698</v>
      </c>
      <c r="J699" s="42">
        <v>931213</v>
      </c>
      <c r="K699" s="42">
        <v>26446.14</v>
      </c>
      <c r="L699" s="42">
        <v>0</v>
      </c>
      <c r="M699" s="42">
        <v>26446.14</v>
      </c>
      <c r="N699" s="42">
        <v>904766.86</v>
      </c>
      <c r="O699" s="38">
        <v>2.8399667959961898E-2</v>
      </c>
      <c r="P699" s="42">
        <v>39416.626666999997</v>
      </c>
      <c r="Q699" s="43">
        <v>-240150</v>
      </c>
      <c r="R699" s="43">
        <v>-200733.373333</v>
      </c>
      <c r="S699" s="42">
        <v>1131946.3733330001</v>
      </c>
      <c r="T699" s="45">
        <v>-0.21556118023803361</v>
      </c>
    </row>
    <row r="700" spans="1:20" ht="14.4" hidden="1" customHeight="1" outlineLevel="4" collapsed="1" x14ac:dyDescent="0.3">
      <c r="A700" s="25" t="s">
        <v>2</v>
      </c>
      <c r="B700" s="25" t="s">
        <v>2</v>
      </c>
      <c r="C700" s="40" t="s">
        <v>2</v>
      </c>
      <c r="D700" s="41" t="s">
        <v>2</v>
      </c>
      <c r="E700" s="41" t="s">
        <v>2</v>
      </c>
      <c r="F700" s="25" t="s">
        <v>2</v>
      </c>
      <c r="H700" s="42">
        <v>797188</v>
      </c>
      <c r="I700" s="42">
        <v>99020</v>
      </c>
      <c r="J700" s="42">
        <v>896208</v>
      </c>
      <c r="K700" s="42">
        <v>253415.65</v>
      </c>
      <c r="L700" s="42">
        <v>430.3</v>
      </c>
      <c r="M700" s="42">
        <v>253845.95</v>
      </c>
      <c r="N700" s="42">
        <v>642362.05000000005</v>
      </c>
      <c r="O700" s="38">
        <v>0.28324445887561817</v>
      </c>
      <c r="P700" s="42">
        <v>538499.63333300001</v>
      </c>
      <c r="Q700" s="42">
        <v>315171</v>
      </c>
      <c r="R700" s="42">
        <v>853670.63333300001</v>
      </c>
      <c r="S700" s="42">
        <v>42107.066666999999</v>
      </c>
      <c r="T700" s="38">
        <v>0.95301641285616734</v>
      </c>
    </row>
    <row r="701" spans="1:20" ht="14.4" hidden="1" customHeight="1" outlineLevel="4" collapsed="1" x14ac:dyDescent="0.3">
      <c r="A701" s="25" t="s">
        <v>2</v>
      </c>
      <c r="B701" s="25" t="s">
        <v>2</v>
      </c>
      <c r="C701" s="40" t="s">
        <v>2</v>
      </c>
      <c r="D701" s="41" t="s">
        <v>2</v>
      </c>
      <c r="E701" s="41" t="s">
        <v>2</v>
      </c>
      <c r="F701" s="25" t="s">
        <v>2</v>
      </c>
      <c r="H701" s="42">
        <v>310833</v>
      </c>
      <c r="I701" s="42">
        <v>29357</v>
      </c>
      <c r="J701" s="42">
        <v>340190</v>
      </c>
      <c r="K701" s="42">
        <v>156166.94</v>
      </c>
      <c r="L701" s="42">
        <v>0</v>
      </c>
      <c r="M701" s="42">
        <v>156166.94</v>
      </c>
      <c r="N701" s="42">
        <v>184023.06</v>
      </c>
      <c r="O701" s="38">
        <v>0.45905799700167554</v>
      </c>
      <c r="P701" s="42">
        <v>298444.16333299997</v>
      </c>
      <c r="Q701" s="42">
        <v>40321</v>
      </c>
      <c r="R701" s="42">
        <v>338765.16333299997</v>
      </c>
      <c r="S701" s="42">
        <v>1424.836667</v>
      </c>
      <c r="T701" s="38">
        <v>0.99581164447220671</v>
      </c>
    </row>
    <row r="702" spans="1:20" ht="14.4" hidden="1" customHeight="1" outlineLevel="4" collapsed="1" x14ac:dyDescent="0.3">
      <c r="A702" s="25" t="s">
        <v>2</v>
      </c>
      <c r="B702" s="25" t="s">
        <v>2</v>
      </c>
      <c r="C702" s="40" t="s">
        <v>2</v>
      </c>
      <c r="D702" s="41" t="s">
        <v>2</v>
      </c>
      <c r="E702" s="41" t="s">
        <v>2</v>
      </c>
      <c r="F702" s="25" t="s">
        <v>2</v>
      </c>
      <c r="H702" s="42">
        <v>2218986</v>
      </c>
      <c r="I702" s="42">
        <v>550938</v>
      </c>
      <c r="J702" s="42">
        <v>2769924</v>
      </c>
      <c r="K702" s="42">
        <v>938851.34</v>
      </c>
      <c r="L702" s="42">
        <v>26807.95</v>
      </c>
      <c r="M702" s="42">
        <v>965659.29</v>
      </c>
      <c r="N702" s="42">
        <v>1804264.71</v>
      </c>
      <c r="O702" s="38">
        <v>0.34862302720219041</v>
      </c>
      <c r="P702" s="42">
        <v>1766131.749999</v>
      </c>
      <c r="Q702" s="42">
        <v>860624</v>
      </c>
      <c r="R702" s="42">
        <v>2626755.7499990002</v>
      </c>
      <c r="S702" s="42">
        <v>116360.300001</v>
      </c>
      <c r="T702" s="38">
        <v>0.95799151890051859</v>
      </c>
    </row>
    <row r="703" spans="1:20" ht="14.4" hidden="1" customHeight="1" outlineLevel="4" collapsed="1" x14ac:dyDescent="0.3">
      <c r="A703" s="25" t="s">
        <v>2</v>
      </c>
      <c r="B703" s="25" t="s">
        <v>2</v>
      </c>
      <c r="C703" s="40" t="s">
        <v>2</v>
      </c>
      <c r="D703" s="41" t="s">
        <v>2</v>
      </c>
      <c r="E703" s="41" t="s">
        <v>2</v>
      </c>
      <c r="F703" s="25" t="s">
        <v>2</v>
      </c>
      <c r="H703" s="42">
        <v>1106335</v>
      </c>
      <c r="I703" s="42">
        <v>114857</v>
      </c>
      <c r="J703" s="42">
        <v>1221192</v>
      </c>
      <c r="K703" s="42">
        <v>608824.43000000005</v>
      </c>
      <c r="L703" s="42">
        <v>0</v>
      </c>
      <c r="M703" s="42">
        <v>608824.43000000005</v>
      </c>
      <c r="N703" s="42">
        <v>612367.56999999995</v>
      </c>
      <c r="O703" s="38">
        <v>0.49854931083728032</v>
      </c>
      <c r="P703" s="42">
        <v>1207152.303333</v>
      </c>
      <c r="Q703" s="42">
        <v>15440</v>
      </c>
      <c r="R703" s="42">
        <v>1222592.303333</v>
      </c>
      <c r="S703" s="43">
        <v>-1400.3033330000001</v>
      </c>
      <c r="T703" s="38">
        <v>1.0011466692649478</v>
      </c>
    </row>
    <row r="704" spans="1:20" ht="14.4" hidden="1" customHeight="1" outlineLevel="4" collapsed="1" x14ac:dyDescent="0.3">
      <c r="A704" s="25" t="s">
        <v>2</v>
      </c>
      <c r="B704" s="25" t="s">
        <v>2</v>
      </c>
      <c r="C704" s="40" t="s">
        <v>2</v>
      </c>
      <c r="D704" s="41" t="s">
        <v>2</v>
      </c>
      <c r="E704" s="41" t="s">
        <v>2</v>
      </c>
      <c r="F704" s="25" t="s">
        <v>2</v>
      </c>
      <c r="H704" s="42">
        <v>907062</v>
      </c>
      <c r="I704" s="42">
        <v>81779</v>
      </c>
      <c r="J704" s="42">
        <v>988841</v>
      </c>
      <c r="K704" s="42">
        <v>357063.86</v>
      </c>
      <c r="L704" s="42">
        <v>105593.96</v>
      </c>
      <c r="M704" s="42">
        <v>462657.82</v>
      </c>
      <c r="N704" s="42">
        <v>526183.18000000005</v>
      </c>
      <c r="O704" s="38">
        <v>0.46787888042668135</v>
      </c>
      <c r="P704" s="42">
        <v>762681.93666500004</v>
      </c>
      <c r="Q704" s="42">
        <v>93131</v>
      </c>
      <c r="R704" s="42">
        <v>855812.93666500004</v>
      </c>
      <c r="S704" s="42">
        <v>27434.103335</v>
      </c>
      <c r="T704" s="38">
        <v>0.97225630476992764</v>
      </c>
    </row>
    <row r="705" spans="1:20" ht="14.4" hidden="1" customHeight="1" outlineLevel="4" collapsed="1" x14ac:dyDescent="0.3">
      <c r="A705" s="25" t="s">
        <v>2</v>
      </c>
      <c r="B705" s="25" t="s">
        <v>2</v>
      </c>
      <c r="C705" s="40" t="s">
        <v>2</v>
      </c>
      <c r="D705" s="41" t="s">
        <v>2</v>
      </c>
      <c r="E705" s="41" t="s">
        <v>2</v>
      </c>
      <c r="F705" s="25" t="s">
        <v>2</v>
      </c>
      <c r="H705" s="42">
        <v>1084250</v>
      </c>
      <c r="I705" s="42">
        <v>195057</v>
      </c>
      <c r="J705" s="42">
        <v>1279307</v>
      </c>
      <c r="K705" s="42">
        <v>579450.16</v>
      </c>
      <c r="L705" s="42">
        <v>967.2</v>
      </c>
      <c r="M705" s="42">
        <v>580417.36</v>
      </c>
      <c r="N705" s="42">
        <v>698889.64</v>
      </c>
      <c r="O705" s="38">
        <v>0.45369669672721247</v>
      </c>
      <c r="P705" s="42">
        <v>1158223.196667</v>
      </c>
      <c r="Q705" s="42">
        <v>76400</v>
      </c>
      <c r="R705" s="42">
        <v>1234623.196667</v>
      </c>
      <c r="S705" s="42">
        <v>43716.603332999999</v>
      </c>
      <c r="T705" s="38">
        <v>0.96582790265901775</v>
      </c>
    </row>
    <row r="706" spans="1:20" ht="14.4" hidden="1" customHeight="1" outlineLevel="4" collapsed="1" x14ac:dyDescent="0.3">
      <c r="A706" s="25" t="s">
        <v>2</v>
      </c>
      <c r="B706" s="25" t="s">
        <v>2</v>
      </c>
      <c r="C706" s="40" t="s">
        <v>2</v>
      </c>
      <c r="D706" s="41" t="s">
        <v>2</v>
      </c>
      <c r="E706" s="41" t="s">
        <v>2</v>
      </c>
      <c r="F706" s="25" t="s">
        <v>2</v>
      </c>
      <c r="H706" s="42">
        <v>579599</v>
      </c>
      <c r="I706" s="42">
        <v>57005</v>
      </c>
      <c r="J706" s="42">
        <v>636604</v>
      </c>
      <c r="K706" s="42">
        <v>311011.18</v>
      </c>
      <c r="L706" s="42">
        <v>0</v>
      </c>
      <c r="M706" s="42">
        <v>311011.18</v>
      </c>
      <c r="N706" s="42">
        <v>325592.82</v>
      </c>
      <c r="O706" s="38">
        <v>0.4885473229825763</v>
      </c>
      <c r="P706" s="42">
        <v>621956.83666499995</v>
      </c>
      <c r="Q706" s="42">
        <v>6800</v>
      </c>
      <c r="R706" s="42">
        <v>628756.83666499995</v>
      </c>
      <c r="S706" s="42">
        <v>7847.1633350000002</v>
      </c>
      <c r="T706" s="38">
        <v>0.98767339926390663</v>
      </c>
    </row>
    <row r="707" spans="1:20" ht="14.4" hidden="1" customHeight="1" outlineLevel="4" collapsed="1" x14ac:dyDescent="0.3">
      <c r="A707" s="25" t="s">
        <v>2</v>
      </c>
      <c r="B707" s="25" t="s">
        <v>2</v>
      </c>
      <c r="C707" s="40" t="s">
        <v>2</v>
      </c>
      <c r="D707" s="41" t="s">
        <v>2</v>
      </c>
      <c r="E707" s="41" t="s">
        <v>2</v>
      </c>
      <c r="F707" s="25" t="s">
        <v>2</v>
      </c>
      <c r="H707" s="42">
        <v>508378</v>
      </c>
      <c r="I707" s="42">
        <v>101493</v>
      </c>
      <c r="J707" s="42">
        <v>609871</v>
      </c>
      <c r="K707" s="42">
        <v>384706.36</v>
      </c>
      <c r="L707" s="42">
        <v>19439.66</v>
      </c>
      <c r="M707" s="42">
        <v>404146.02</v>
      </c>
      <c r="N707" s="42">
        <v>205724.98</v>
      </c>
      <c r="O707" s="38">
        <v>0.66267459839867771</v>
      </c>
      <c r="P707" s="42">
        <v>577829.93666600005</v>
      </c>
      <c r="Q707" s="42">
        <v>12849</v>
      </c>
      <c r="R707" s="42">
        <v>590678.93666600005</v>
      </c>
      <c r="S707" s="43">
        <v>-247.596666</v>
      </c>
      <c r="T707" s="38">
        <v>1.0004059820289866</v>
      </c>
    </row>
    <row r="708" spans="1:20" ht="14.4" hidden="1" customHeight="1" outlineLevel="4" collapsed="1" x14ac:dyDescent="0.3">
      <c r="A708" s="25" t="s">
        <v>2</v>
      </c>
      <c r="B708" s="25" t="s">
        <v>2</v>
      </c>
      <c r="C708" s="40" t="s">
        <v>2</v>
      </c>
      <c r="D708" s="41" t="s">
        <v>2</v>
      </c>
      <c r="E708" s="41" t="s">
        <v>2</v>
      </c>
      <c r="F708" s="25" t="s">
        <v>2</v>
      </c>
      <c r="H708" s="42">
        <v>708683</v>
      </c>
      <c r="I708" s="42">
        <v>85764</v>
      </c>
      <c r="J708" s="42">
        <v>794447</v>
      </c>
      <c r="K708" s="42">
        <v>366481.99</v>
      </c>
      <c r="L708" s="42">
        <v>21418.2</v>
      </c>
      <c r="M708" s="42">
        <v>387900.19</v>
      </c>
      <c r="N708" s="42">
        <v>406546.81</v>
      </c>
      <c r="O708" s="38">
        <v>0.48826440278583721</v>
      </c>
      <c r="P708" s="42">
        <v>710670.876667</v>
      </c>
      <c r="Q708" s="42">
        <v>27078</v>
      </c>
      <c r="R708" s="42">
        <v>737748.876667</v>
      </c>
      <c r="S708" s="42">
        <v>35279.923332999999</v>
      </c>
      <c r="T708" s="38">
        <v>0.9555918477469233</v>
      </c>
    </row>
    <row r="709" spans="1:20" ht="14.4" hidden="1" customHeight="1" outlineLevel="4" collapsed="1" x14ac:dyDescent="0.3">
      <c r="A709" s="25" t="s">
        <v>2</v>
      </c>
      <c r="B709" s="25" t="s">
        <v>2</v>
      </c>
      <c r="C709" s="40" t="s">
        <v>2</v>
      </c>
      <c r="D709" s="41" t="s">
        <v>2</v>
      </c>
      <c r="E709" s="41" t="s">
        <v>2</v>
      </c>
      <c r="F709" s="25" t="s">
        <v>2</v>
      </c>
      <c r="H709" s="42">
        <v>447633</v>
      </c>
      <c r="I709" s="42">
        <v>46541</v>
      </c>
      <c r="J709" s="42">
        <v>494174</v>
      </c>
      <c r="K709" s="42">
        <v>305787.46000000002</v>
      </c>
      <c r="L709" s="42">
        <v>38114.9</v>
      </c>
      <c r="M709" s="42">
        <v>343902.36</v>
      </c>
      <c r="N709" s="42">
        <v>150271.64000000001</v>
      </c>
      <c r="O709" s="38">
        <v>0.69591350415036002</v>
      </c>
      <c r="P709" s="42">
        <v>510757.00999799999</v>
      </c>
      <c r="Q709" s="43">
        <v>-53272</v>
      </c>
      <c r="R709" s="42">
        <v>457485.00999799999</v>
      </c>
      <c r="S709" s="43">
        <v>-1425.9099980000001</v>
      </c>
      <c r="T709" s="38">
        <v>1.0028854411563539</v>
      </c>
    </row>
    <row r="710" spans="1:20" ht="14.4" hidden="1" customHeight="1" outlineLevel="4" collapsed="1" x14ac:dyDescent="0.3">
      <c r="A710" s="25" t="s">
        <v>2</v>
      </c>
      <c r="B710" s="25" t="s">
        <v>2</v>
      </c>
      <c r="C710" s="40" t="s">
        <v>2</v>
      </c>
      <c r="D710" s="41" t="s">
        <v>2</v>
      </c>
      <c r="E710" s="41" t="s">
        <v>2</v>
      </c>
      <c r="F710" s="25" t="s">
        <v>2</v>
      </c>
      <c r="H710" s="42">
        <v>455133</v>
      </c>
      <c r="I710" s="43">
        <v>-23108</v>
      </c>
      <c r="J710" s="42">
        <v>432025</v>
      </c>
      <c r="K710" s="42">
        <v>195197.77</v>
      </c>
      <c r="L710" s="42">
        <v>0</v>
      </c>
      <c r="M710" s="42">
        <v>195197.77</v>
      </c>
      <c r="N710" s="42">
        <v>236827.23</v>
      </c>
      <c r="O710" s="38">
        <v>0.45182054279266248</v>
      </c>
      <c r="P710" s="42">
        <v>378308.91333299997</v>
      </c>
      <c r="Q710" s="42">
        <v>57201</v>
      </c>
      <c r="R710" s="42">
        <v>435509.91333299997</v>
      </c>
      <c r="S710" s="43">
        <v>-3484.913333</v>
      </c>
      <c r="T710" s="38">
        <v>1.0080664622024189</v>
      </c>
    </row>
    <row r="711" spans="1:20" ht="14.4" hidden="1" customHeight="1" outlineLevel="4" collapsed="1" x14ac:dyDescent="0.3">
      <c r="A711" s="25" t="s">
        <v>2</v>
      </c>
      <c r="B711" s="25" t="s">
        <v>2</v>
      </c>
      <c r="C711" s="40" t="s">
        <v>2</v>
      </c>
      <c r="D711" s="41" t="s">
        <v>2</v>
      </c>
      <c r="E711" s="41" t="s">
        <v>2</v>
      </c>
      <c r="F711" s="25" t="s">
        <v>2</v>
      </c>
      <c r="H711" s="42">
        <v>40570</v>
      </c>
      <c r="I711" s="42">
        <v>79381</v>
      </c>
      <c r="J711" s="42">
        <v>119951</v>
      </c>
      <c r="K711" s="42">
        <v>71661.119999999995</v>
      </c>
      <c r="L711" s="42">
        <v>0</v>
      </c>
      <c r="M711" s="42">
        <v>71661.119999999995</v>
      </c>
      <c r="N711" s="42">
        <v>48289.88</v>
      </c>
      <c r="O711" s="38">
        <v>0.59741994647814523</v>
      </c>
      <c r="P711" s="42">
        <v>91897.639999000006</v>
      </c>
      <c r="Q711" s="42">
        <v>26000</v>
      </c>
      <c r="R711" s="42">
        <v>117897.63999900001</v>
      </c>
      <c r="S711" s="42">
        <v>2053.360001</v>
      </c>
      <c r="T711" s="38">
        <v>0.98288167667630955</v>
      </c>
    </row>
    <row r="712" spans="1:20" ht="14.4" hidden="1" customHeight="1" outlineLevel="4" collapsed="1" x14ac:dyDescent="0.3">
      <c r="A712" s="25" t="s">
        <v>2</v>
      </c>
      <c r="B712" s="25" t="s">
        <v>2</v>
      </c>
      <c r="C712" s="40" t="s">
        <v>2</v>
      </c>
      <c r="D712" s="41" t="s">
        <v>2</v>
      </c>
      <c r="E712" s="41" t="s">
        <v>2</v>
      </c>
      <c r="F712" s="25" t="s">
        <v>2</v>
      </c>
      <c r="H712" s="42">
        <v>395765</v>
      </c>
      <c r="I712" s="42">
        <v>43084</v>
      </c>
      <c r="J712" s="42">
        <v>438849</v>
      </c>
      <c r="K712" s="42">
        <v>221545.51</v>
      </c>
      <c r="L712" s="42">
        <v>0</v>
      </c>
      <c r="M712" s="42">
        <v>221545.51</v>
      </c>
      <c r="N712" s="42">
        <v>217303.49</v>
      </c>
      <c r="O712" s="38">
        <v>0.5048331202759947</v>
      </c>
      <c r="P712" s="42">
        <v>442802.96999900002</v>
      </c>
      <c r="Q712" s="43">
        <v>-1470</v>
      </c>
      <c r="R712" s="42">
        <v>441332.96999900002</v>
      </c>
      <c r="S712" s="43">
        <v>-2483.9699989999999</v>
      </c>
      <c r="T712" s="38">
        <v>1.005660192911457</v>
      </c>
    </row>
    <row r="713" spans="1:20" ht="14.4" hidden="1" customHeight="1" outlineLevel="4" collapsed="1" x14ac:dyDescent="0.3">
      <c r="A713" s="25" t="s">
        <v>2</v>
      </c>
      <c r="B713" s="25" t="s">
        <v>2</v>
      </c>
      <c r="C713" s="40" t="s">
        <v>2</v>
      </c>
      <c r="D713" s="41" t="s">
        <v>2</v>
      </c>
      <c r="E713" s="41" t="s">
        <v>2</v>
      </c>
      <c r="F713" s="25" t="s">
        <v>2</v>
      </c>
      <c r="H713" s="42">
        <v>478211</v>
      </c>
      <c r="I713" s="42">
        <v>61330</v>
      </c>
      <c r="J713" s="42">
        <v>539541</v>
      </c>
      <c r="K713" s="42">
        <v>266218.95</v>
      </c>
      <c r="L713" s="42">
        <v>0</v>
      </c>
      <c r="M713" s="42">
        <v>266218.95</v>
      </c>
      <c r="N713" s="42">
        <v>273322.05</v>
      </c>
      <c r="O713" s="38">
        <v>0.49341746039689294</v>
      </c>
      <c r="P713" s="42">
        <v>505036.24666599999</v>
      </c>
      <c r="Q713" s="42">
        <v>15900</v>
      </c>
      <c r="R713" s="42">
        <v>520936.24666599999</v>
      </c>
      <c r="S713" s="42">
        <v>18604.753334000001</v>
      </c>
      <c r="T713" s="38">
        <v>0.96551744291166008</v>
      </c>
    </row>
    <row r="714" spans="1:20" ht="14.4" hidden="1" customHeight="1" outlineLevel="4" collapsed="1" x14ac:dyDescent="0.3">
      <c r="A714" s="25" t="s">
        <v>2</v>
      </c>
      <c r="B714" s="25" t="s">
        <v>2</v>
      </c>
      <c r="C714" s="40" t="s">
        <v>2</v>
      </c>
      <c r="D714" s="41" t="s">
        <v>2</v>
      </c>
      <c r="E714" s="41" t="s">
        <v>2</v>
      </c>
      <c r="F714" s="25" t="s">
        <v>2</v>
      </c>
      <c r="H714" s="42">
        <v>151123</v>
      </c>
      <c r="I714" s="42">
        <v>15756</v>
      </c>
      <c r="J714" s="42">
        <v>166879</v>
      </c>
      <c r="K714" s="42">
        <v>75410.84</v>
      </c>
      <c r="L714" s="42">
        <v>0</v>
      </c>
      <c r="M714" s="42">
        <v>75410.84</v>
      </c>
      <c r="N714" s="42">
        <v>91468.160000000003</v>
      </c>
      <c r="O714" s="38">
        <v>0.45188933298977102</v>
      </c>
      <c r="P714" s="42">
        <v>166858.093334</v>
      </c>
      <c r="Q714" s="43">
        <v>-228</v>
      </c>
      <c r="R714" s="42">
        <v>166630.093334</v>
      </c>
      <c r="S714" s="42">
        <v>248.906666</v>
      </c>
      <c r="T714" s="38">
        <v>0.99850846022567252</v>
      </c>
    </row>
    <row r="715" spans="1:20" ht="14.4" hidden="1" customHeight="1" outlineLevel="4" collapsed="1" x14ac:dyDescent="0.3">
      <c r="A715" s="25" t="s">
        <v>2</v>
      </c>
      <c r="B715" s="25" t="s">
        <v>2</v>
      </c>
      <c r="C715" s="40" t="s">
        <v>2</v>
      </c>
      <c r="D715" s="41" t="s">
        <v>2</v>
      </c>
      <c r="E715" s="41" t="s">
        <v>2</v>
      </c>
      <c r="F715" s="25" t="s">
        <v>2</v>
      </c>
      <c r="H715" s="42">
        <v>536883</v>
      </c>
      <c r="I715" s="42">
        <v>412407</v>
      </c>
      <c r="J715" s="42">
        <v>949290</v>
      </c>
      <c r="K715" s="42">
        <v>356245.77</v>
      </c>
      <c r="L715" s="42">
        <v>81250</v>
      </c>
      <c r="M715" s="42">
        <v>437495.77</v>
      </c>
      <c r="N715" s="42">
        <v>511794.23</v>
      </c>
      <c r="O715" s="38">
        <v>0.4608663000768996</v>
      </c>
      <c r="P715" s="42">
        <v>622844.93999900005</v>
      </c>
      <c r="Q715" s="42">
        <v>159443</v>
      </c>
      <c r="R715" s="42">
        <v>782287.93999900005</v>
      </c>
      <c r="S715" s="42">
        <v>85752.060001000005</v>
      </c>
      <c r="T715" s="38">
        <v>0.90966716177248264</v>
      </c>
    </row>
    <row r="716" spans="1:20" ht="14.4" hidden="1" customHeight="1" outlineLevel="4" collapsed="1" x14ac:dyDescent="0.3">
      <c r="A716" s="25" t="s">
        <v>2</v>
      </c>
      <c r="B716" s="25" t="s">
        <v>2</v>
      </c>
      <c r="C716" s="40" t="s">
        <v>2</v>
      </c>
      <c r="D716" s="41" t="s">
        <v>2</v>
      </c>
      <c r="E716" s="41" t="s">
        <v>2</v>
      </c>
      <c r="F716" s="25" t="s">
        <v>2</v>
      </c>
      <c r="H716" s="42">
        <v>1254700</v>
      </c>
      <c r="I716" s="42">
        <v>205588</v>
      </c>
      <c r="J716" s="42">
        <v>1460288</v>
      </c>
      <c r="K716" s="42">
        <v>727942.57</v>
      </c>
      <c r="L716" s="42">
        <v>51793.34</v>
      </c>
      <c r="M716" s="42">
        <v>779735.91</v>
      </c>
      <c r="N716" s="42">
        <v>680552.09</v>
      </c>
      <c r="O716" s="38">
        <v>0.5339603626134023</v>
      </c>
      <c r="P716" s="42">
        <v>1525338</v>
      </c>
      <c r="Q716" s="43">
        <v>-107886</v>
      </c>
      <c r="R716" s="42">
        <v>1417452</v>
      </c>
      <c r="S716" s="43">
        <v>-8957.34</v>
      </c>
      <c r="T716" s="38">
        <v>1.0061339543980365</v>
      </c>
    </row>
    <row r="717" spans="1:20" ht="14.4" hidden="1" customHeight="1" outlineLevel="4" collapsed="1" x14ac:dyDescent="0.3">
      <c r="A717" s="25" t="s">
        <v>2</v>
      </c>
      <c r="B717" s="25" t="s">
        <v>2</v>
      </c>
      <c r="C717" s="40" t="s">
        <v>2</v>
      </c>
      <c r="D717" s="41" t="s">
        <v>2</v>
      </c>
      <c r="E717" s="41" t="s">
        <v>2</v>
      </c>
      <c r="F717" s="25" t="s">
        <v>2</v>
      </c>
      <c r="H717" s="42">
        <v>518915</v>
      </c>
      <c r="I717" s="42">
        <v>83846</v>
      </c>
      <c r="J717" s="42">
        <v>602761</v>
      </c>
      <c r="K717" s="42">
        <v>272152.3</v>
      </c>
      <c r="L717" s="42">
        <v>65100.45</v>
      </c>
      <c r="M717" s="42">
        <v>337252.75</v>
      </c>
      <c r="N717" s="42">
        <v>265508.25</v>
      </c>
      <c r="O717" s="38">
        <v>0.55951322331736786</v>
      </c>
      <c r="P717" s="42">
        <v>542748.79333400005</v>
      </c>
      <c r="Q717" s="43">
        <v>-10276</v>
      </c>
      <c r="R717" s="42">
        <v>532472.79333400005</v>
      </c>
      <c r="S717" s="42">
        <v>5187.7566660000002</v>
      </c>
      <c r="T717" s="38">
        <v>0.9913933438527045</v>
      </c>
    </row>
    <row r="718" spans="1:20" ht="14.4" hidden="1" customHeight="1" outlineLevel="4" collapsed="1" x14ac:dyDescent="0.3">
      <c r="A718" s="25" t="s">
        <v>2</v>
      </c>
      <c r="B718" s="25" t="s">
        <v>2</v>
      </c>
      <c r="C718" s="40" t="s">
        <v>2</v>
      </c>
      <c r="D718" s="41" t="s">
        <v>2</v>
      </c>
      <c r="E718" s="41" t="s">
        <v>2</v>
      </c>
      <c r="F718" s="25" t="s">
        <v>2</v>
      </c>
      <c r="H718" s="42">
        <v>515736</v>
      </c>
      <c r="I718" s="42">
        <v>111478</v>
      </c>
      <c r="J718" s="42">
        <v>627214</v>
      </c>
      <c r="K718" s="42">
        <v>304302.09999999998</v>
      </c>
      <c r="L718" s="42">
        <v>22171.01</v>
      </c>
      <c r="M718" s="42">
        <v>326473.11</v>
      </c>
      <c r="N718" s="42">
        <v>300740.89</v>
      </c>
      <c r="O718" s="38">
        <v>0.52051311035786829</v>
      </c>
      <c r="P718" s="42">
        <v>595070.09</v>
      </c>
      <c r="Q718" s="42">
        <v>9973</v>
      </c>
      <c r="R718" s="42">
        <v>605043.09</v>
      </c>
      <c r="S718" s="43">
        <v>-0.1</v>
      </c>
      <c r="T718" s="38">
        <v>1.0000001594352166</v>
      </c>
    </row>
    <row r="719" spans="1:20" ht="14.4" hidden="1" customHeight="1" outlineLevel="4" collapsed="1" x14ac:dyDescent="0.3">
      <c r="A719" s="25" t="s">
        <v>2</v>
      </c>
      <c r="B719" s="25" t="s">
        <v>2</v>
      </c>
      <c r="C719" s="40" t="s">
        <v>2</v>
      </c>
      <c r="D719" s="41" t="s">
        <v>2</v>
      </c>
      <c r="E719" s="41" t="s">
        <v>2</v>
      </c>
      <c r="F719" s="25" t="s">
        <v>2</v>
      </c>
      <c r="H719" s="42">
        <v>1227364</v>
      </c>
      <c r="I719" s="42">
        <v>132364</v>
      </c>
      <c r="J719" s="42">
        <v>1359728</v>
      </c>
      <c r="K719" s="42">
        <v>714637.75</v>
      </c>
      <c r="L719" s="42">
        <v>8039</v>
      </c>
      <c r="M719" s="42">
        <v>722676.75</v>
      </c>
      <c r="N719" s="42">
        <v>637051.25</v>
      </c>
      <c r="O719" s="38">
        <v>0.53148626048739156</v>
      </c>
      <c r="P719" s="42">
        <v>1265774.0733340001</v>
      </c>
      <c r="Q719" s="42">
        <v>11916</v>
      </c>
      <c r="R719" s="42">
        <v>1277690.0733340001</v>
      </c>
      <c r="S719" s="42">
        <v>73998.926665999999</v>
      </c>
      <c r="T719" s="38">
        <v>0.94557814013832175</v>
      </c>
    </row>
    <row r="720" spans="1:20" ht="14.4" hidden="1" customHeight="1" outlineLevel="4" collapsed="1" x14ac:dyDescent="0.3">
      <c r="A720" s="25" t="s">
        <v>2</v>
      </c>
      <c r="B720" s="25" t="s">
        <v>2</v>
      </c>
      <c r="C720" s="40" t="s">
        <v>2</v>
      </c>
      <c r="D720" s="41" t="s">
        <v>2</v>
      </c>
      <c r="E720" s="41" t="s">
        <v>2</v>
      </c>
      <c r="F720" s="25" t="s">
        <v>2</v>
      </c>
      <c r="H720" s="42">
        <v>467333</v>
      </c>
      <c r="I720" s="42">
        <v>50755</v>
      </c>
      <c r="J720" s="42">
        <v>518088</v>
      </c>
      <c r="K720" s="42">
        <v>275218.39</v>
      </c>
      <c r="L720" s="42">
        <v>0</v>
      </c>
      <c r="M720" s="42">
        <v>275218.39</v>
      </c>
      <c r="N720" s="42">
        <v>242869.61</v>
      </c>
      <c r="O720" s="38">
        <v>0.53121938743997155</v>
      </c>
      <c r="P720" s="42">
        <v>535286.89666700002</v>
      </c>
      <c r="Q720" s="43">
        <v>-22286</v>
      </c>
      <c r="R720" s="42">
        <v>513000.89666700002</v>
      </c>
      <c r="S720" s="42">
        <v>5087.103333</v>
      </c>
      <c r="T720" s="38">
        <v>0.99018100528674668</v>
      </c>
    </row>
    <row r="721" spans="1:20" ht="14.4" hidden="1" customHeight="1" outlineLevel="4" collapsed="1" x14ac:dyDescent="0.3">
      <c r="A721" s="25" t="s">
        <v>2</v>
      </c>
      <c r="B721" s="25" t="s">
        <v>2</v>
      </c>
      <c r="C721" s="40" t="s">
        <v>2</v>
      </c>
      <c r="D721" s="41" t="s">
        <v>2</v>
      </c>
      <c r="E721" s="41" t="s">
        <v>2</v>
      </c>
      <c r="F721" s="25" t="s">
        <v>2</v>
      </c>
      <c r="H721" s="42">
        <v>907098</v>
      </c>
      <c r="I721" s="42">
        <v>97207</v>
      </c>
      <c r="J721" s="42">
        <v>1004305</v>
      </c>
      <c r="K721" s="42">
        <v>502434.08</v>
      </c>
      <c r="L721" s="42">
        <v>0</v>
      </c>
      <c r="M721" s="42">
        <v>502434.08</v>
      </c>
      <c r="N721" s="42">
        <v>501870.92</v>
      </c>
      <c r="O721" s="38">
        <v>0.50028037299425976</v>
      </c>
      <c r="P721" s="42">
        <v>975815.97000099998</v>
      </c>
      <c r="Q721" s="42">
        <v>0</v>
      </c>
      <c r="R721" s="42">
        <v>975815.97000099998</v>
      </c>
      <c r="S721" s="42">
        <v>28489.029998999998</v>
      </c>
      <c r="T721" s="38">
        <v>0.97163308955048511</v>
      </c>
    </row>
    <row r="722" spans="1:20" ht="14.4" hidden="1" customHeight="1" outlineLevel="4" collapsed="1" x14ac:dyDescent="0.3">
      <c r="A722" s="25" t="s">
        <v>2</v>
      </c>
      <c r="B722" s="25" t="s">
        <v>2</v>
      </c>
      <c r="C722" s="40" t="s">
        <v>2</v>
      </c>
      <c r="D722" s="41" t="s">
        <v>2</v>
      </c>
      <c r="E722" s="41" t="s">
        <v>2</v>
      </c>
      <c r="F722" s="25" t="s">
        <v>2</v>
      </c>
      <c r="H722" s="42">
        <v>478396</v>
      </c>
      <c r="I722" s="42">
        <v>53820</v>
      </c>
      <c r="J722" s="42">
        <v>532216</v>
      </c>
      <c r="K722" s="42">
        <v>268354.78999999998</v>
      </c>
      <c r="L722" s="42">
        <v>2403.79</v>
      </c>
      <c r="M722" s="42">
        <v>270758.58</v>
      </c>
      <c r="N722" s="42">
        <v>261457.42</v>
      </c>
      <c r="O722" s="38">
        <v>0.50873814391149463</v>
      </c>
      <c r="P722" s="42">
        <v>530802.21333299996</v>
      </c>
      <c r="Q722" s="43">
        <v>-4115</v>
      </c>
      <c r="R722" s="42">
        <v>526687.21333299996</v>
      </c>
      <c r="S722" s="42">
        <v>3124.9966669999999</v>
      </c>
      <c r="T722" s="38">
        <v>0.99412833010093649</v>
      </c>
    </row>
    <row r="723" spans="1:20" ht="14.4" hidden="1" customHeight="1" outlineLevel="4" collapsed="1" x14ac:dyDescent="0.3">
      <c r="A723" s="25" t="s">
        <v>2</v>
      </c>
      <c r="B723" s="25" t="s">
        <v>2</v>
      </c>
      <c r="C723" s="40" t="s">
        <v>2</v>
      </c>
      <c r="D723" s="41" t="s">
        <v>2</v>
      </c>
      <c r="E723" s="41" t="s">
        <v>2</v>
      </c>
      <c r="F723" s="25" t="s">
        <v>2</v>
      </c>
      <c r="H723" s="42">
        <v>29939</v>
      </c>
      <c r="I723" s="42">
        <v>0</v>
      </c>
      <c r="J723" s="42">
        <v>29939</v>
      </c>
      <c r="K723" s="42">
        <v>4500</v>
      </c>
      <c r="L723" s="42">
        <v>0</v>
      </c>
      <c r="M723" s="42">
        <v>4500</v>
      </c>
      <c r="N723" s="42">
        <v>25439</v>
      </c>
      <c r="O723" s="38">
        <v>0.15030562143024148</v>
      </c>
      <c r="P723" s="42">
        <v>4500</v>
      </c>
      <c r="Q723" s="42">
        <v>16000</v>
      </c>
      <c r="R723" s="42">
        <v>20500</v>
      </c>
      <c r="S723" s="42">
        <v>9439</v>
      </c>
      <c r="T723" s="38">
        <v>0.68472560873776678</v>
      </c>
    </row>
    <row r="724" spans="1:20" ht="14.4" hidden="1" customHeight="1" outlineLevel="4" collapsed="1" x14ac:dyDescent="0.3">
      <c r="A724" s="25" t="s">
        <v>2</v>
      </c>
      <c r="B724" s="25" t="s">
        <v>2</v>
      </c>
      <c r="C724" s="40" t="s">
        <v>2</v>
      </c>
      <c r="D724" s="41" t="s">
        <v>2</v>
      </c>
      <c r="E724" s="41" t="s">
        <v>2</v>
      </c>
      <c r="F724" s="25" t="s">
        <v>2</v>
      </c>
      <c r="H724" s="42">
        <v>371507</v>
      </c>
      <c r="I724" s="42">
        <v>39547</v>
      </c>
      <c r="J724" s="42">
        <v>411054</v>
      </c>
      <c r="K724" s="42">
        <v>224307.74</v>
      </c>
      <c r="L724" s="42">
        <v>0</v>
      </c>
      <c r="M724" s="42">
        <v>224307.74</v>
      </c>
      <c r="N724" s="42">
        <v>186746.26</v>
      </c>
      <c r="O724" s="38">
        <v>0.54568922817926602</v>
      </c>
      <c r="P724" s="42">
        <v>455275.42666599998</v>
      </c>
      <c r="Q724" s="43">
        <v>-18400</v>
      </c>
      <c r="R724" s="42">
        <v>436875.42666599998</v>
      </c>
      <c r="S724" s="43">
        <v>-25821.426665999999</v>
      </c>
      <c r="T724" s="38">
        <v>1.0628176022274445</v>
      </c>
    </row>
    <row r="725" spans="1:20" ht="14.4" hidden="1" customHeight="1" outlineLevel="4" collapsed="1" x14ac:dyDescent="0.3">
      <c r="A725" s="25" t="s">
        <v>2</v>
      </c>
      <c r="B725" s="25" t="s">
        <v>2</v>
      </c>
      <c r="C725" s="40" t="s">
        <v>2</v>
      </c>
      <c r="D725" s="41" t="s">
        <v>2</v>
      </c>
      <c r="E725" s="41" t="s">
        <v>2</v>
      </c>
      <c r="F725" s="25" t="s">
        <v>2</v>
      </c>
      <c r="H725" s="42">
        <v>496366</v>
      </c>
      <c r="I725" s="42">
        <v>72310</v>
      </c>
      <c r="J725" s="42">
        <v>568676</v>
      </c>
      <c r="K725" s="42">
        <v>324330.84999999998</v>
      </c>
      <c r="L725" s="42">
        <v>112519.85</v>
      </c>
      <c r="M725" s="42">
        <v>436850.7</v>
      </c>
      <c r="N725" s="42">
        <v>131825.29999999999</v>
      </c>
      <c r="O725" s="38">
        <v>0.7681890918554678</v>
      </c>
      <c r="P725" s="42">
        <v>579054.20333399996</v>
      </c>
      <c r="Q725" s="43">
        <v>-188259</v>
      </c>
      <c r="R725" s="42">
        <v>390795.20333400002</v>
      </c>
      <c r="S725" s="42">
        <v>65360.946666000003</v>
      </c>
      <c r="T725" s="38">
        <v>0.88506469999437287</v>
      </c>
    </row>
    <row r="726" spans="1:20" ht="14.4" hidden="1" customHeight="1" outlineLevel="4" collapsed="1" x14ac:dyDescent="0.3">
      <c r="A726" s="25" t="s">
        <v>2</v>
      </c>
      <c r="B726" s="25" t="s">
        <v>2</v>
      </c>
      <c r="C726" s="40" t="s">
        <v>2</v>
      </c>
      <c r="D726" s="41" t="s">
        <v>2</v>
      </c>
      <c r="E726" s="41" t="s">
        <v>2</v>
      </c>
      <c r="F726" s="25" t="s">
        <v>2</v>
      </c>
      <c r="H726" s="42">
        <v>558400</v>
      </c>
      <c r="I726" s="42">
        <v>19801</v>
      </c>
      <c r="J726" s="42">
        <v>578201</v>
      </c>
      <c r="K726" s="42">
        <v>142170.89000000001</v>
      </c>
      <c r="L726" s="42">
        <v>0</v>
      </c>
      <c r="M726" s="42">
        <v>142170.89000000001</v>
      </c>
      <c r="N726" s="42">
        <v>436030.11</v>
      </c>
      <c r="O726" s="38">
        <v>0.24588489124024346</v>
      </c>
      <c r="P726" s="42">
        <v>290531.44</v>
      </c>
      <c r="Q726" s="43">
        <v>-117350</v>
      </c>
      <c r="R726" s="42">
        <v>173181.44</v>
      </c>
      <c r="S726" s="42">
        <v>405019.56</v>
      </c>
      <c r="T726" s="38">
        <v>0.29951771096902291</v>
      </c>
    </row>
    <row r="727" spans="1:20" ht="14.4" hidden="1" customHeight="1" outlineLevel="4" collapsed="1" x14ac:dyDescent="0.3">
      <c r="A727" s="25" t="s">
        <v>2</v>
      </c>
      <c r="B727" s="25" t="s">
        <v>2</v>
      </c>
      <c r="C727" s="40" t="s">
        <v>2</v>
      </c>
      <c r="D727" s="41" t="s">
        <v>2</v>
      </c>
      <c r="E727" s="41" t="s">
        <v>2</v>
      </c>
      <c r="F727" s="25" t="s">
        <v>2</v>
      </c>
      <c r="H727" s="42">
        <v>913568</v>
      </c>
      <c r="I727" s="42">
        <v>153496</v>
      </c>
      <c r="J727" s="42">
        <v>1067064</v>
      </c>
      <c r="K727" s="42">
        <v>514476.68</v>
      </c>
      <c r="L727" s="42">
        <v>52401.66</v>
      </c>
      <c r="M727" s="42">
        <v>566878.34</v>
      </c>
      <c r="N727" s="42">
        <v>500185.66</v>
      </c>
      <c r="O727" s="38">
        <v>0.53125055291903767</v>
      </c>
      <c r="P727" s="42">
        <v>1028291.293331</v>
      </c>
      <c r="Q727" s="43">
        <v>-20082</v>
      </c>
      <c r="R727" s="42">
        <v>1008209.293331</v>
      </c>
      <c r="S727" s="42">
        <v>6453.0466690000003</v>
      </c>
      <c r="T727" s="38">
        <v>0.99395252143357848</v>
      </c>
    </row>
    <row r="728" spans="1:20" ht="14.4" hidden="1" customHeight="1" outlineLevel="4" collapsed="1" x14ac:dyDescent="0.3">
      <c r="A728" s="25" t="s">
        <v>2</v>
      </c>
      <c r="B728" s="25" t="s">
        <v>2</v>
      </c>
      <c r="C728" s="40" t="s">
        <v>2</v>
      </c>
      <c r="D728" s="41" t="s">
        <v>2</v>
      </c>
      <c r="E728" s="41" t="s">
        <v>2</v>
      </c>
      <c r="F728" s="25" t="s">
        <v>2</v>
      </c>
      <c r="H728" s="42">
        <v>2532001</v>
      </c>
      <c r="I728" s="42">
        <v>247316</v>
      </c>
      <c r="J728" s="42">
        <v>2779317</v>
      </c>
      <c r="K728" s="42">
        <v>1093013.77</v>
      </c>
      <c r="L728" s="42">
        <v>0</v>
      </c>
      <c r="M728" s="42">
        <v>1093013.77</v>
      </c>
      <c r="N728" s="42">
        <v>1686303.23</v>
      </c>
      <c r="O728" s="38">
        <v>0.39326704006775764</v>
      </c>
      <c r="P728" s="42">
        <v>2146630.5866660001</v>
      </c>
      <c r="Q728" s="42">
        <v>632386</v>
      </c>
      <c r="R728" s="42">
        <v>2779016.5866660001</v>
      </c>
      <c r="S728" s="42">
        <v>300.41333400000002</v>
      </c>
      <c r="T728" s="38">
        <v>0.99989191109398456</v>
      </c>
    </row>
    <row r="729" spans="1:20" ht="14.4" hidden="1" customHeight="1" outlineLevel="4" collapsed="1" x14ac:dyDescent="0.3">
      <c r="A729" s="25" t="s">
        <v>2</v>
      </c>
      <c r="B729" s="25" t="s">
        <v>2</v>
      </c>
      <c r="C729" s="40" t="s">
        <v>2</v>
      </c>
      <c r="D729" s="41" t="s">
        <v>2</v>
      </c>
      <c r="E729" s="41" t="s">
        <v>2</v>
      </c>
      <c r="F729" s="25" t="s">
        <v>2</v>
      </c>
      <c r="H729" s="42">
        <v>987612</v>
      </c>
      <c r="I729" s="42">
        <v>107949</v>
      </c>
      <c r="J729" s="42">
        <v>1095561</v>
      </c>
      <c r="K729" s="42">
        <v>433822.26</v>
      </c>
      <c r="L729" s="42">
        <v>26716.28</v>
      </c>
      <c r="M729" s="42">
        <v>460538.54</v>
      </c>
      <c r="N729" s="42">
        <v>635022.46</v>
      </c>
      <c r="O729" s="38">
        <v>0.42036777504858241</v>
      </c>
      <c r="P729" s="42">
        <v>878570.89666700002</v>
      </c>
      <c r="Q729" s="42">
        <v>190290</v>
      </c>
      <c r="R729" s="42">
        <v>1068860.8966669999</v>
      </c>
      <c r="S729" s="43">
        <v>-16.176666999999998</v>
      </c>
      <c r="T729" s="38">
        <v>1.0000147656470064</v>
      </c>
    </row>
    <row r="730" spans="1:20" ht="14.4" hidden="1" customHeight="1" outlineLevel="4" collapsed="1" x14ac:dyDescent="0.3">
      <c r="A730" s="25" t="s">
        <v>2</v>
      </c>
      <c r="B730" s="25" t="s">
        <v>2</v>
      </c>
      <c r="C730" s="40" t="s">
        <v>2</v>
      </c>
      <c r="D730" s="41" t="s">
        <v>2</v>
      </c>
      <c r="E730" s="41" t="s">
        <v>2</v>
      </c>
      <c r="F730" s="25" t="s">
        <v>2</v>
      </c>
      <c r="H730" s="42">
        <v>2352563</v>
      </c>
      <c r="I730" s="42">
        <v>268137</v>
      </c>
      <c r="J730" s="42">
        <v>2620700</v>
      </c>
      <c r="K730" s="42">
        <v>1260594.98</v>
      </c>
      <c r="L730" s="42">
        <v>12846.37</v>
      </c>
      <c r="M730" s="42">
        <v>1273441.3500000001</v>
      </c>
      <c r="N730" s="42">
        <v>1347258.65</v>
      </c>
      <c r="O730" s="38">
        <v>0.48591649177700613</v>
      </c>
      <c r="P730" s="42">
        <v>2513663.970001</v>
      </c>
      <c r="Q730" s="42">
        <v>93294</v>
      </c>
      <c r="R730" s="42">
        <v>2606957.970001</v>
      </c>
      <c r="S730" s="42">
        <v>895.65999899999997</v>
      </c>
      <c r="T730" s="38">
        <v>0.99965823634944861</v>
      </c>
    </row>
    <row r="731" spans="1:20" ht="14.4" hidden="1" customHeight="1" outlineLevel="4" collapsed="1" x14ac:dyDescent="0.3">
      <c r="A731" s="25" t="s">
        <v>2</v>
      </c>
      <c r="B731" s="25" t="s">
        <v>2</v>
      </c>
      <c r="C731" s="40" t="s">
        <v>2</v>
      </c>
      <c r="D731" s="41" t="s">
        <v>2</v>
      </c>
      <c r="E731" s="41" t="s">
        <v>2</v>
      </c>
      <c r="F731" s="25" t="s">
        <v>2</v>
      </c>
      <c r="H731" s="42">
        <v>1289683</v>
      </c>
      <c r="I731" s="42">
        <v>247350</v>
      </c>
      <c r="J731" s="42">
        <v>1537033</v>
      </c>
      <c r="K731" s="42">
        <v>672016.95</v>
      </c>
      <c r="L731" s="42">
        <v>232430.64</v>
      </c>
      <c r="M731" s="42">
        <v>904447.59</v>
      </c>
      <c r="N731" s="42">
        <v>632585.41</v>
      </c>
      <c r="O731" s="38">
        <v>0.5884373269799672</v>
      </c>
      <c r="P731" s="42">
        <v>1312554.963333</v>
      </c>
      <c r="Q731" s="43">
        <v>-7953</v>
      </c>
      <c r="R731" s="42">
        <v>1304601.963333</v>
      </c>
      <c r="S731" s="42">
        <v>0.39666699999999999</v>
      </c>
      <c r="T731" s="38">
        <v>0.99999974192681618</v>
      </c>
    </row>
    <row r="732" spans="1:20" ht="14.4" hidden="1" customHeight="1" outlineLevel="4" collapsed="1" x14ac:dyDescent="0.3">
      <c r="A732" s="25" t="s">
        <v>2</v>
      </c>
      <c r="B732" s="25" t="s">
        <v>2</v>
      </c>
      <c r="C732" s="40" t="s">
        <v>2</v>
      </c>
      <c r="D732" s="41" t="s">
        <v>2</v>
      </c>
      <c r="E732" s="41" t="s">
        <v>2</v>
      </c>
      <c r="F732" s="25" t="s">
        <v>2</v>
      </c>
      <c r="H732" s="42">
        <v>0</v>
      </c>
      <c r="I732" s="42">
        <v>0</v>
      </c>
      <c r="J732" s="42">
        <v>0</v>
      </c>
      <c r="K732" s="42">
        <v>14098.33</v>
      </c>
      <c r="L732" s="42">
        <v>0</v>
      </c>
      <c r="M732" s="42">
        <v>14098.33</v>
      </c>
      <c r="N732" s="43">
        <v>-14098.33</v>
      </c>
      <c r="O732" s="45">
        <v>-1</v>
      </c>
      <c r="P732" s="42">
        <v>49768.93</v>
      </c>
      <c r="Q732" s="43">
        <v>-49769</v>
      </c>
      <c r="R732" s="43">
        <v>-7.0000000000000007E-2</v>
      </c>
      <c r="S732" s="42">
        <v>7.0000000000000007E-2</v>
      </c>
      <c r="T732" s="45">
        <v>-1</v>
      </c>
    </row>
    <row r="733" spans="1:20" ht="14.4" hidden="1" customHeight="1" outlineLevel="4" collapsed="1" x14ac:dyDescent="0.3">
      <c r="A733" s="25" t="s">
        <v>2</v>
      </c>
      <c r="B733" s="25" t="s">
        <v>2</v>
      </c>
      <c r="C733" s="40" t="s">
        <v>2</v>
      </c>
      <c r="D733" s="41" t="s">
        <v>2</v>
      </c>
      <c r="E733" s="41" t="s">
        <v>2</v>
      </c>
      <c r="F733" s="25" t="s">
        <v>2</v>
      </c>
      <c r="H733" s="42">
        <v>442228</v>
      </c>
      <c r="I733" s="42">
        <v>34284</v>
      </c>
      <c r="J733" s="42">
        <v>476512</v>
      </c>
      <c r="K733" s="42">
        <v>231365.32</v>
      </c>
      <c r="L733" s="42">
        <v>32181.69</v>
      </c>
      <c r="M733" s="42">
        <v>263547.01</v>
      </c>
      <c r="N733" s="42">
        <v>212964.99</v>
      </c>
      <c r="O733" s="38">
        <v>0.55307528456785982</v>
      </c>
      <c r="P733" s="42">
        <v>406268.01666700002</v>
      </c>
      <c r="Q733" s="42">
        <v>37063</v>
      </c>
      <c r="R733" s="42">
        <v>443331.01666700002</v>
      </c>
      <c r="S733" s="42">
        <v>999.29333299999996</v>
      </c>
      <c r="T733" s="38">
        <v>0.99790289996264525</v>
      </c>
    </row>
    <row r="734" spans="1:20" ht="14.4" hidden="1" customHeight="1" outlineLevel="4" collapsed="1" x14ac:dyDescent="0.3">
      <c r="A734" s="25" t="s">
        <v>2</v>
      </c>
      <c r="B734" s="25" t="s">
        <v>2</v>
      </c>
      <c r="C734" s="40" t="s">
        <v>2</v>
      </c>
      <c r="D734" s="41" t="s">
        <v>2</v>
      </c>
      <c r="E734" s="41" t="s">
        <v>2</v>
      </c>
      <c r="F734" s="25" t="s">
        <v>2</v>
      </c>
      <c r="H734" s="42">
        <v>311633</v>
      </c>
      <c r="I734" s="42">
        <v>30037</v>
      </c>
      <c r="J734" s="42">
        <v>341670</v>
      </c>
      <c r="K734" s="42">
        <v>164024.37</v>
      </c>
      <c r="L734" s="42">
        <v>0</v>
      </c>
      <c r="M734" s="42">
        <v>164024.37</v>
      </c>
      <c r="N734" s="42">
        <v>177645.63</v>
      </c>
      <c r="O734" s="38">
        <v>0.48006664325226095</v>
      </c>
      <c r="P734" s="42">
        <v>323713.05666599999</v>
      </c>
      <c r="Q734" s="42">
        <v>22957</v>
      </c>
      <c r="R734" s="42">
        <v>346670.05666599999</v>
      </c>
      <c r="S734" s="43">
        <v>-5000.0566660000004</v>
      </c>
      <c r="T734" s="38">
        <v>1.0146341694207861</v>
      </c>
    </row>
    <row r="735" spans="1:20" ht="14.4" hidden="1" customHeight="1" outlineLevel="4" collapsed="1" x14ac:dyDescent="0.3">
      <c r="A735" s="25" t="s">
        <v>2</v>
      </c>
      <c r="B735" s="25" t="s">
        <v>2</v>
      </c>
      <c r="C735" s="40" t="s">
        <v>2</v>
      </c>
      <c r="D735" s="41" t="s">
        <v>2</v>
      </c>
      <c r="E735" s="41" t="s">
        <v>2</v>
      </c>
      <c r="F735" s="25" t="s">
        <v>2</v>
      </c>
      <c r="H735" s="43">
        <v>-194000</v>
      </c>
      <c r="I735" s="42">
        <v>4454</v>
      </c>
      <c r="J735" s="43">
        <v>-189546</v>
      </c>
      <c r="K735" s="42">
        <v>98442.61</v>
      </c>
      <c r="L735" s="42">
        <v>2840</v>
      </c>
      <c r="M735" s="42">
        <v>101282.61</v>
      </c>
      <c r="N735" s="43">
        <v>-290828.61</v>
      </c>
      <c r="O735" s="45">
        <v>-0.53434316735779175</v>
      </c>
      <c r="P735" s="42">
        <v>213277.89999899999</v>
      </c>
      <c r="Q735" s="43">
        <v>-181850</v>
      </c>
      <c r="R735" s="42">
        <v>31427.899999000001</v>
      </c>
      <c r="S735" s="43">
        <v>-223813.89999899999</v>
      </c>
      <c r="T735" s="45">
        <v>-0.18078935983349689</v>
      </c>
    </row>
    <row r="736" spans="1:20" ht="14.4" hidden="1" customHeight="1" outlineLevel="4" collapsed="1" x14ac:dyDescent="0.3">
      <c r="A736" s="25" t="s">
        <v>2</v>
      </c>
      <c r="B736" s="25" t="s">
        <v>2</v>
      </c>
      <c r="C736" s="40" t="s">
        <v>2</v>
      </c>
      <c r="D736" s="41" t="s">
        <v>2</v>
      </c>
      <c r="E736" s="41" t="s">
        <v>2</v>
      </c>
      <c r="F736" s="25" t="s">
        <v>2</v>
      </c>
      <c r="H736" s="42">
        <v>394690</v>
      </c>
      <c r="I736" s="42">
        <v>40721</v>
      </c>
      <c r="J736" s="42">
        <v>435411</v>
      </c>
      <c r="K736" s="42">
        <v>219237.53</v>
      </c>
      <c r="L736" s="42">
        <v>0</v>
      </c>
      <c r="M736" s="42">
        <v>219237.53</v>
      </c>
      <c r="N736" s="42">
        <v>216173.47</v>
      </c>
      <c r="O736" s="38">
        <v>0.50351858359113577</v>
      </c>
      <c r="P736" s="42">
        <v>428158.33</v>
      </c>
      <c r="Q736" s="42">
        <v>5616</v>
      </c>
      <c r="R736" s="42">
        <v>433774.33</v>
      </c>
      <c r="S736" s="42">
        <v>1636.67</v>
      </c>
      <c r="T736" s="38">
        <v>0.99624109175009357</v>
      </c>
    </row>
    <row r="737" spans="1:20" ht="14.4" hidden="1" customHeight="1" outlineLevel="4" collapsed="1" x14ac:dyDescent="0.3">
      <c r="A737" s="25" t="s">
        <v>2</v>
      </c>
      <c r="B737" s="25" t="s">
        <v>2</v>
      </c>
      <c r="C737" s="40" t="s">
        <v>2</v>
      </c>
      <c r="D737" s="41" t="s">
        <v>2</v>
      </c>
      <c r="E737" s="41" t="s">
        <v>2</v>
      </c>
      <c r="F737" s="25" t="s">
        <v>2</v>
      </c>
      <c r="H737" s="42">
        <v>1000</v>
      </c>
      <c r="I737" s="42">
        <v>0</v>
      </c>
      <c r="J737" s="42">
        <v>1000</v>
      </c>
      <c r="K737" s="42">
        <v>777.76</v>
      </c>
      <c r="L737" s="42">
        <v>0</v>
      </c>
      <c r="M737" s="42">
        <v>777.76</v>
      </c>
      <c r="N737" s="42">
        <v>222.24</v>
      </c>
      <c r="O737" s="38">
        <v>0.77776000000000001</v>
      </c>
      <c r="P737" s="43">
        <v>-11048.453334</v>
      </c>
      <c r="Q737" s="42">
        <v>12048</v>
      </c>
      <c r="R737" s="42">
        <v>999.54666599999996</v>
      </c>
      <c r="S737" s="42">
        <v>0.45333400000000001</v>
      </c>
      <c r="T737" s="38">
        <v>0.99954666599999997</v>
      </c>
    </row>
    <row r="738" spans="1:20" ht="14.4" hidden="1" customHeight="1" outlineLevel="4" collapsed="1" x14ac:dyDescent="0.3">
      <c r="A738" s="25" t="s">
        <v>2</v>
      </c>
      <c r="B738" s="25" t="s">
        <v>2</v>
      </c>
      <c r="C738" s="40" t="s">
        <v>2</v>
      </c>
      <c r="D738" s="41" t="s">
        <v>2</v>
      </c>
      <c r="E738" s="41" t="s">
        <v>2</v>
      </c>
      <c r="F738" s="25" t="s">
        <v>2</v>
      </c>
      <c r="H738" s="42">
        <v>0</v>
      </c>
      <c r="I738" s="42">
        <v>12652</v>
      </c>
      <c r="J738" s="42">
        <v>12652</v>
      </c>
      <c r="K738" s="42">
        <v>639.61</v>
      </c>
      <c r="L738" s="42">
        <v>0</v>
      </c>
      <c r="M738" s="42">
        <v>639.61</v>
      </c>
      <c r="N738" s="42">
        <v>12012.39</v>
      </c>
      <c r="O738" s="38">
        <v>5.0554062598798612E-2</v>
      </c>
      <c r="P738" s="42">
        <v>989.94</v>
      </c>
      <c r="Q738" s="43">
        <v>-640</v>
      </c>
      <c r="R738" s="42">
        <v>349.94</v>
      </c>
      <c r="S738" s="42">
        <v>12302.06</v>
      </c>
      <c r="T738" s="38">
        <v>2.7658868163136265E-2</v>
      </c>
    </row>
    <row r="739" spans="1:20" ht="14.4" hidden="1" customHeight="1" outlineLevel="4" collapsed="1" x14ac:dyDescent="0.3">
      <c r="A739" s="25" t="s">
        <v>2</v>
      </c>
      <c r="B739" s="25" t="s">
        <v>2</v>
      </c>
      <c r="C739" s="40" t="s">
        <v>2</v>
      </c>
      <c r="D739" s="41" t="s">
        <v>2</v>
      </c>
      <c r="E739" s="41" t="s">
        <v>2</v>
      </c>
      <c r="F739" s="25" t="s">
        <v>2</v>
      </c>
      <c r="H739" s="42">
        <v>2698014</v>
      </c>
      <c r="I739" s="42">
        <v>459231</v>
      </c>
      <c r="J739" s="42">
        <v>3157245</v>
      </c>
      <c r="K739" s="42">
        <v>1348102.71</v>
      </c>
      <c r="L739" s="42">
        <v>61371.839999999997</v>
      </c>
      <c r="M739" s="42">
        <v>1409474.55</v>
      </c>
      <c r="N739" s="42">
        <v>1747770.45</v>
      </c>
      <c r="O739" s="38">
        <v>0.44642545953829998</v>
      </c>
      <c r="P739" s="42">
        <v>2650676.8133339998</v>
      </c>
      <c r="Q739" s="42">
        <v>120787</v>
      </c>
      <c r="R739" s="42">
        <v>2771463.8133339998</v>
      </c>
      <c r="S739" s="42">
        <v>324409.34666600003</v>
      </c>
      <c r="T739" s="38">
        <v>0.89724923258537115</v>
      </c>
    </row>
    <row r="740" spans="1:20" ht="14.4" hidden="1" customHeight="1" outlineLevel="4" collapsed="1" x14ac:dyDescent="0.3">
      <c r="A740" s="25" t="s">
        <v>2</v>
      </c>
      <c r="B740" s="25" t="s">
        <v>2</v>
      </c>
      <c r="C740" s="40" t="s">
        <v>2</v>
      </c>
      <c r="D740" s="41" t="s">
        <v>2</v>
      </c>
      <c r="E740" s="41" t="s">
        <v>2</v>
      </c>
      <c r="F740" s="25" t="s">
        <v>2</v>
      </c>
      <c r="H740" s="42">
        <v>5021</v>
      </c>
      <c r="I740" s="42">
        <v>1594</v>
      </c>
      <c r="J740" s="42">
        <v>6615</v>
      </c>
      <c r="K740" s="42">
        <v>0</v>
      </c>
      <c r="L740" s="42">
        <v>0</v>
      </c>
      <c r="M740" s="42">
        <v>0</v>
      </c>
      <c r="N740" s="42">
        <v>6615</v>
      </c>
      <c r="O740" s="38">
        <v>0</v>
      </c>
      <c r="P740" s="42">
        <v>0</v>
      </c>
      <c r="Q740" s="42">
        <v>0</v>
      </c>
      <c r="R740" s="42">
        <v>0</v>
      </c>
      <c r="S740" s="42">
        <v>6615</v>
      </c>
      <c r="T740" s="38">
        <v>0</v>
      </c>
    </row>
    <row r="741" spans="1:20" ht="14.4" hidden="1" customHeight="1" outlineLevel="4" collapsed="1" x14ac:dyDescent="0.3">
      <c r="A741" s="25" t="s">
        <v>2</v>
      </c>
      <c r="B741" s="25" t="s">
        <v>2</v>
      </c>
      <c r="C741" s="40" t="s">
        <v>2</v>
      </c>
      <c r="D741" s="41" t="s">
        <v>2</v>
      </c>
      <c r="E741" s="41" t="s">
        <v>2</v>
      </c>
      <c r="F741" s="25" t="s">
        <v>2</v>
      </c>
      <c r="H741" s="42">
        <v>541762</v>
      </c>
      <c r="I741" s="42">
        <v>53123</v>
      </c>
      <c r="J741" s="42">
        <v>594885</v>
      </c>
      <c r="K741" s="42">
        <v>242551.79</v>
      </c>
      <c r="L741" s="42">
        <v>0</v>
      </c>
      <c r="M741" s="42">
        <v>242551.79</v>
      </c>
      <c r="N741" s="42">
        <v>352333.21</v>
      </c>
      <c r="O741" s="38">
        <v>0.40772887196685076</v>
      </c>
      <c r="P741" s="42">
        <v>613483.26333300001</v>
      </c>
      <c r="Q741" s="43">
        <v>-58871</v>
      </c>
      <c r="R741" s="42">
        <v>554612.26333300001</v>
      </c>
      <c r="S741" s="42">
        <v>40272.736666999997</v>
      </c>
      <c r="T741" s="38">
        <v>0.9323016437345033</v>
      </c>
    </row>
    <row r="742" spans="1:20" ht="14.4" hidden="1" customHeight="1" outlineLevel="4" collapsed="1" x14ac:dyDescent="0.3">
      <c r="A742" s="25" t="s">
        <v>2</v>
      </c>
      <c r="B742" s="25" t="s">
        <v>2</v>
      </c>
      <c r="C742" s="40" t="s">
        <v>2</v>
      </c>
      <c r="D742" s="41" t="s">
        <v>2</v>
      </c>
      <c r="E742" s="41" t="s">
        <v>2</v>
      </c>
      <c r="F742" s="25" t="s">
        <v>2</v>
      </c>
      <c r="H742" s="42">
        <v>15580</v>
      </c>
      <c r="I742" s="42">
        <v>403287</v>
      </c>
      <c r="J742" s="42">
        <v>418867</v>
      </c>
      <c r="K742" s="42">
        <v>15840.45</v>
      </c>
      <c r="L742" s="42">
        <v>267255</v>
      </c>
      <c r="M742" s="42">
        <v>283095.45</v>
      </c>
      <c r="N742" s="42">
        <v>135771.54999999999</v>
      </c>
      <c r="O742" s="38">
        <v>0.6758599985198166</v>
      </c>
      <c r="P742" s="42">
        <v>26286.203332000001</v>
      </c>
      <c r="Q742" s="42">
        <v>115611</v>
      </c>
      <c r="R742" s="42">
        <v>141897.203332</v>
      </c>
      <c r="S742" s="42">
        <v>9714.7966680000009</v>
      </c>
      <c r="T742" s="38">
        <v>0.97680696577195147</v>
      </c>
    </row>
    <row r="743" spans="1:20" ht="14.4" hidden="1" customHeight="1" outlineLevel="4" collapsed="1" x14ac:dyDescent="0.3">
      <c r="A743" s="25" t="s">
        <v>2</v>
      </c>
      <c r="B743" s="25" t="s">
        <v>2</v>
      </c>
      <c r="C743" s="40" t="s">
        <v>2</v>
      </c>
      <c r="D743" s="41" t="s">
        <v>2</v>
      </c>
      <c r="E743" s="41" t="s">
        <v>2</v>
      </c>
      <c r="F743" s="25" t="s">
        <v>2</v>
      </c>
      <c r="H743" s="42">
        <v>255867</v>
      </c>
      <c r="I743" s="42">
        <v>26167</v>
      </c>
      <c r="J743" s="42">
        <v>282034</v>
      </c>
      <c r="K743" s="42">
        <v>132047.19</v>
      </c>
      <c r="L743" s="42">
        <v>0</v>
      </c>
      <c r="M743" s="42">
        <v>132047.19</v>
      </c>
      <c r="N743" s="42">
        <v>149986.81</v>
      </c>
      <c r="O743" s="38">
        <v>0.46819599764567393</v>
      </c>
      <c r="P743" s="42">
        <v>261800.01</v>
      </c>
      <c r="Q743" s="42">
        <v>20234</v>
      </c>
      <c r="R743" s="42">
        <v>282034.01</v>
      </c>
      <c r="S743" s="43">
        <v>-0.01</v>
      </c>
      <c r="T743" s="38">
        <v>1.000000035456718</v>
      </c>
    </row>
    <row r="744" spans="1:20" ht="14.4" hidden="1" customHeight="1" outlineLevel="4" collapsed="1" x14ac:dyDescent="0.3">
      <c r="A744" s="25" t="s">
        <v>2</v>
      </c>
      <c r="B744" s="25" t="s">
        <v>2</v>
      </c>
      <c r="C744" s="40" t="s">
        <v>2</v>
      </c>
      <c r="D744" s="41" t="s">
        <v>2</v>
      </c>
      <c r="E744" s="41" t="s">
        <v>2</v>
      </c>
      <c r="F744" s="25" t="s">
        <v>2</v>
      </c>
      <c r="H744" s="42">
        <v>1364894</v>
      </c>
      <c r="I744" s="42">
        <v>440143</v>
      </c>
      <c r="J744" s="42">
        <v>1805037</v>
      </c>
      <c r="K744" s="42">
        <v>2114.4</v>
      </c>
      <c r="L744" s="42">
        <v>0</v>
      </c>
      <c r="M744" s="42">
        <v>2114.4</v>
      </c>
      <c r="N744" s="42">
        <v>1802922.6</v>
      </c>
      <c r="O744" s="38">
        <v>1.1713887305357176E-3</v>
      </c>
      <c r="P744" s="42">
        <v>2979.0433330000001</v>
      </c>
      <c r="Q744" s="42">
        <v>0</v>
      </c>
      <c r="R744" s="42">
        <v>2979.0433330000001</v>
      </c>
      <c r="S744" s="42">
        <v>1802057.956667</v>
      </c>
      <c r="T744" s="38">
        <v>1.6504056886368535E-3</v>
      </c>
    </row>
    <row r="745" spans="1:20" ht="14.4" hidden="1" customHeight="1" outlineLevel="4" collapsed="1" x14ac:dyDescent="0.3">
      <c r="A745" s="25" t="s">
        <v>2</v>
      </c>
      <c r="B745" s="25" t="s">
        <v>2</v>
      </c>
      <c r="C745" s="40" t="s">
        <v>2</v>
      </c>
      <c r="D745" s="41" t="s">
        <v>2</v>
      </c>
      <c r="E745" s="41" t="s">
        <v>2</v>
      </c>
      <c r="F745" s="25" t="s">
        <v>2</v>
      </c>
      <c r="H745" s="42">
        <v>0</v>
      </c>
      <c r="I745" s="42">
        <v>0</v>
      </c>
      <c r="J745" s="42">
        <v>0</v>
      </c>
      <c r="K745" s="42">
        <v>11630.84</v>
      </c>
      <c r="L745" s="42">
        <v>0</v>
      </c>
      <c r="M745" s="42">
        <v>11630.84</v>
      </c>
      <c r="N745" s="43">
        <v>-11630.84</v>
      </c>
      <c r="O745" s="45">
        <v>-1</v>
      </c>
      <c r="P745" s="42">
        <v>11646.14</v>
      </c>
      <c r="Q745" s="42">
        <v>1805037</v>
      </c>
      <c r="R745" s="42">
        <v>1816683.14</v>
      </c>
      <c r="S745" s="43">
        <v>-1816683.14</v>
      </c>
      <c r="T745" s="45">
        <v>-1</v>
      </c>
    </row>
    <row r="746" spans="1:20" ht="14.4" hidden="1" customHeight="1" outlineLevel="4" collapsed="1" x14ac:dyDescent="0.3">
      <c r="A746" s="25" t="s">
        <v>2</v>
      </c>
      <c r="B746" s="25" t="s">
        <v>2</v>
      </c>
      <c r="C746" s="40" t="s">
        <v>2</v>
      </c>
      <c r="D746" s="41" t="s">
        <v>2</v>
      </c>
      <c r="E746" s="41" t="s">
        <v>2</v>
      </c>
      <c r="F746" s="25" t="s">
        <v>2</v>
      </c>
      <c r="H746" s="42">
        <v>274195</v>
      </c>
      <c r="I746" s="42">
        <v>145309</v>
      </c>
      <c r="J746" s="42">
        <v>419504</v>
      </c>
      <c r="K746" s="42">
        <v>271406.36</v>
      </c>
      <c r="L746" s="42">
        <v>47660.51</v>
      </c>
      <c r="M746" s="42">
        <v>319066.87</v>
      </c>
      <c r="N746" s="42">
        <v>100437.13</v>
      </c>
      <c r="O746" s="38">
        <v>0.76058123402875777</v>
      </c>
      <c r="P746" s="42">
        <v>413114.53333399998</v>
      </c>
      <c r="Q746" s="43">
        <v>-52896</v>
      </c>
      <c r="R746" s="42">
        <v>360218.53333399998</v>
      </c>
      <c r="S746" s="42">
        <v>11624.956666</v>
      </c>
      <c r="T746" s="38">
        <v>0.97228880614725965</v>
      </c>
    </row>
    <row r="747" spans="1:20" ht="14.4" hidden="1" customHeight="1" outlineLevel="4" collapsed="1" x14ac:dyDescent="0.3">
      <c r="A747" s="25" t="s">
        <v>2</v>
      </c>
      <c r="B747" s="25" t="s">
        <v>2</v>
      </c>
      <c r="C747" s="40" t="s">
        <v>2</v>
      </c>
      <c r="D747" s="41" t="s">
        <v>2</v>
      </c>
      <c r="E747" s="41" t="s">
        <v>2</v>
      </c>
      <c r="F747" s="25" t="s">
        <v>2</v>
      </c>
      <c r="H747" s="42">
        <v>1798081</v>
      </c>
      <c r="I747" s="42">
        <v>230662</v>
      </c>
      <c r="J747" s="42">
        <v>2028743</v>
      </c>
      <c r="K747" s="42">
        <v>1114528.44</v>
      </c>
      <c r="L747" s="42">
        <v>81561.39</v>
      </c>
      <c r="M747" s="42">
        <v>1196089.83</v>
      </c>
      <c r="N747" s="42">
        <v>832653.17</v>
      </c>
      <c r="O747" s="38">
        <v>0.58957188268795013</v>
      </c>
      <c r="P747" s="42">
        <v>2367336.4466690002</v>
      </c>
      <c r="Q747" s="43">
        <v>-415633</v>
      </c>
      <c r="R747" s="42">
        <v>1951703.446669</v>
      </c>
      <c r="S747" s="43">
        <v>-4521.8366690000003</v>
      </c>
      <c r="T747" s="38">
        <v>1.0022288859007771</v>
      </c>
    </row>
    <row r="748" spans="1:20" ht="14.4" hidden="1" customHeight="1" outlineLevel="4" collapsed="1" x14ac:dyDescent="0.3">
      <c r="A748" s="25" t="s">
        <v>2</v>
      </c>
      <c r="B748" s="25" t="s">
        <v>2</v>
      </c>
      <c r="C748" s="40" t="s">
        <v>2</v>
      </c>
      <c r="D748" s="41" t="s">
        <v>2</v>
      </c>
      <c r="E748" s="41" t="s">
        <v>2</v>
      </c>
      <c r="F748" s="25" t="s">
        <v>2</v>
      </c>
      <c r="H748" s="42">
        <v>1338669</v>
      </c>
      <c r="I748" s="42">
        <v>154609</v>
      </c>
      <c r="J748" s="42">
        <v>1493278</v>
      </c>
      <c r="K748" s="42">
        <v>661413.06999999995</v>
      </c>
      <c r="L748" s="42">
        <v>0</v>
      </c>
      <c r="M748" s="42">
        <v>661413.06999999995</v>
      </c>
      <c r="N748" s="42">
        <v>831864.93</v>
      </c>
      <c r="O748" s="38">
        <v>0.44292694997180698</v>
      </c>
      <c r="P748" s="42">
        <v>1311145.5799980001</v>
      </c>
      <c r="Q748" s="42">
        <v>89355</v>
      </c>
      <c r="R748" s="42">
        <v>1400500.5799980001</v>
      </c>
      <c r="S748" s="42">
        <v>92777.420001999999</v>
      </c>
      <c r="T748" s="38">
        <v>0.9378699612516892</v>
      </c>
    </row>
    <row r="749" spans="1:20" ht="14.4" hidden="1" customHeight="1" outlineLevel="4" collapsed="1" x14ac:dyDescent="0.3">
      <c r="A749" s="25" t="s">
        <v>2</v>
      </c>
      <c r="B749" s="25" t="s">
        <v>2</v>
      </c>
      <c r="C749" s="40" t="s">
        <v>2</v>
      </c>
      <c r="D749" s="41" t="s">
        <v>2</v>
      </c>
      <c r="E749" s="41" t="s">
        <v>2</v>
      </c>
      <c r="F749" s="25" t="s">
        <v>2</v>
      </c>
      <c r="H749" s="42">
        <v>1403819</v>
      </c>
      <c r="I749" s="42">
        <v>187075</v>
      </c>
      <c r="J749" s="42">
        <v>1590894</v>
      </c>
      <c r="K749" s="42">
        <v>737156.62</v>
      </c>
      <c r="L749" s="42">
        <v>0</v>
      </c>
      <c r="M749" s="42">
        <v>737156.62</v>
      </c>
      <c r="N749" s="42">
        <v>853737.38</v>
      </c>
      <c r="O749" s="38">
        <v>0.46335998501471498</v>
      </c>
      <c r="P749" s="42">
        <v>1475372.8933329999</v>
      </c>
      <c r="Q749" s="42">
        <v>15941</v>
      </c>
      <c r="R749" s="42">
        <v>1491313.8933329999</v>
      </c>
      <c r="S749" s="42">
        <v>99580.106667</v>
      </c>
      <c r="T749" s="38">
        <v>0.93740619634809108</v>
      </c>
    </row>
    <row r="750" spans="1:20" ht="14.4" hidden="1" customHeight="1" outlineLevel="4" collapsed="1" x14ac:dyDescent="0.3">
      <c r="A750" s="25" t="s">
        <v>2</v>
      </c>
      <c r="B750" s="25" t="s">
        <v>2</v>
      </c>
      <c r="C750" s="40" t="s">
        <v>2</v>
      </c>
      <c r="D750" s="41" t="s">
        <v>2</v>
      </c>
      <c r="E750" s="41" t="s">
        <v>2</v>
      </c>
      <c r="F750" s="25" t="s">
        <v>2</v>
      </c>
      <c r="H750" s="42">
        <v>1329</v>
      </c>
      <c r="I750" s="42">
        <v>0</v>
      </c>
      <c r="J750" s="42">
        <v>1329</v>
      </c>
      <c r="K750" s="42">
        <v>0</v>
      </c>
      <c r="L750" s="42">
        <v>0</v>
      </c>
      <c r="M750" s="42">
        <v>0</v>
      </c>
      <c r="N750" s="42">
        <v>1329</v>
      </c>
      <c r="O750" s="38">
        <v>0</v>
      </c>
      <c r="P750" s="42">
        <v>0</v>
      </c>
      <c r="Q750" s="42">
        <v>0</v>
      </c>
      <c r="R750" s="42">
        <v>0</v>
      </c>
      <c r="S750" s="42">
        <v>1329</v>
      </c>
      <c r="T750" s="38">
        <v>0</v>
      </c>
    </row>
    <row r="751" spans="1:20" ht="14.4" hidden="1" customHeight="1" outlineLevel="4" collapsed="1" x14ac:dyDescent="0.3">
      <c r="A751" s="25" t="s">
        <v>2</v>
      </c>
      <c r="B751" s="25" t="s">
        <v>2</v>
      </c>
      <c r="C751" s="40" t="s">
        <v>2</v>
      </c>
      <c r="D751" s="41" t="s">
        <v>2</v>
      </c>
      <c r="E751" s="41" t="s">
        <v>2</v>
      </c>
      <c r="F751" s="25" t="s">
        <v>2</v>
      </c>
      <c r="H751" s="42">
        <v>455412</v>
      </c>
      <c r="I751" s="42">
        <v>82040</v>
      </c>
      <c r="J751" s="42">
        <v>537452</v>
      </c>
      <c r="K751" s="42">
        <v>211177.71</v>
      </c>
      <c r="L751" s="42">
        <v>0</v>
      </c>
      <c r="M751" s="42">
        <v>211177.71</v>
      </c>
      <c r="N751" s="42">
        <v>326274.28999999998</v>
      </c>
      <c r="O751" s="38">
        <v>0.39292385180444023</v>
      </c>
      <c r="P751" s="42">
        <v>426806.52666600002</v>
      </c>
      <c r="Q751" s="42">
        <v>126742</v>
      </c>
      <c r="R751" s="42">
        <v>553548.52666600002</v>
      </c>
      <c r="S751" s="43">
        <v>-16096.526666</v>
      </c>
      <c r="T751" s="38">
        <v>1.0299497009332927</v>
      </c>
    </row>
    <row r="752" spans="1:20" ht="14.4" hidden="1" customHeight="1" outlineLevel="4" collapsed="1" x14ac:dyDescent="0.3">
      <c r="A752" s="25" t="s">
        <v>2</v>
      </c>
      <c r="B752" s="25" t="s">
        <v>2</v>
      </c>
      <c r="C752" s="40" t="s">
        <v>2</v>
      </c>
      <c r="D752" s="41" t="s">
        <v>2</v>
      </c>
      <c r="E752" s="41" t="s">
        <v>2</v>
      </c>
      <c r="F752" s="25" t="s">
        <v>2</v>
      </c>
      <c r="H752" s="42">
        <v>188746</v>
      </c>
      <c r="I752" s="42">
        <v>31837</v>
      </c>
      <c r="J752" s="42">
        <v>220583</v>
      </c>
      <c r="K752" s="42">
        <v>58259.199999999997</v>
      </c>
      <c r="L752" s="42">
        <v>0</v>
      </c>
      <c r="M752" s="42">
        <v>58259.199999999997</v>
      </c>
      <c r="N752" s="42">
        <v>162323.79999999999</v>
      </c>
      <c r="O752" s="38">
        <v>0.26411464165416193</v>
      </c>
      <c r="P752" s="42">
        <v>116026.613333</v>
      </c>
      <c r="Q752" s="42">
        <v>9500</v>
      </c>
      <c r="R752" s="42">
        <v>125526.613333</v>
      </c>
      <c r="S752" s="42">
        <v>95056.386666999999</v>
      </c>
      <c r="T752" s="38">
        <v>0.56906748631127513</v>
      </c>
    </row>
    <row r="753" spans="1:20" ht="14.4" hidden="1" customHeight="1" outlineLevel="4" collapsed="1" x14ac:dyDescent="0.3">
      <c r="A753" s="25" t="s">
        <v>2</v>
      </c>
      <c r="B753" s="25" t="s">
        <v>2</v>
      </c>
      <c r="C753" s="40" t="s">
        <v>2</v>
      </c>
      <c r="D753" s="41" t="s">
        <v>2</v>
      </c>
      <c r="E753" s="41" t="s">
        <v>2</v>
      </c>
      <c r="F753" s="25" t="s">
        <v>2</v>
      </c>
      <c r="H753" s="42">
        <v>127464</v>
      </c>
      <c r="I753" s="42">
        <v>2032</v>
      </c>
      <c r="J753" s="42">
        <v>129496</v>
      </c>
      <c r="K753" s="42">
        <v>64819.79</v>
      </c>
      <c r="L753" s="42">
        <v>0</v>
      </c>
      <c r="M753" s="42">
        <v>64819.79</v>
      </c>
      <c r="N753" s="42">
        <v>64676.21</v>
      </c>
      <c r="O753" s="38">
        <v>0.50055438005807129</v>
      </c>
      <c r="P753" s="42">
        <v>174709.13</v>
      </c>
      <c r="Q753" s="42">
        <v>0</v>
      </c>
      <c r="R753" s="42">
        <v>174709.13</v>
      </c>
      <c r="S753" s="43">
        <v>-45213.13</v>
      </c>
      <c r="T753" s="38">
        <v>1.3491469234570952</v>
      </c>
    </row>
    <row r="754" spans="1:20" ht="14.4" hidden="1" customHeight="1" outlineLevel="4" collapsed="1" x14ac:dyDescent="0.3">
      <c r="A754" s="25" t="s">
        <v>2</v>
      </c>
      <c r="B754" s="25" t="s">
        <v>2</v>
      </c>
      <c r="C754" s="40" t="s">
        <v>2</v>
      </c>
      <c r="D754" s="41" t="s">
        <v>2</v>
      </c>
      <c r="E754" s="41" t="s">
        <v>2</v>
      </c>
      <c r="F754" s="25" t="s">
        <v>2</v>
      </c>
      <c r="H754" s="42">
        <v>126045</v>
      </c>
      <c r="I754" s="42">
        <v>21741</v>
      </c>
      <c r="J754" s="42">
        <v>147786</v>
      </c>
      <c r="K754" s="42">
        <v>67819.94</v>
      </c>
      <c r="L754" s="42">
        <v>0</v>
      </c>
      <c r="M754" s="42">
        <v>67819.94</v>
      </c>
      <c r="N754" s="42">
        <v>79966.06</v>
      </c>
      <c r="O754" s="38">
        <v>0.45890639167444819</v>
      </c>
      <c r="P754" s="42">
        <v>127866.483334</v>
      </c>
      <c r="Q754" s="42">
        <v>14686</v>
      </c>
      <c r="R754" s="42">
        <v>142552.48333399999</v>
      </c>
      <c r="S754" s="42">
        <v>5233.5166660000004</v>
      </c>
      <c r="T754" s="38">
        <v>0.96458719590488951</v>
      </c>
    </row>
    <row r="755" spans="1:20" ht="14.4" hidden="1" customHeight="1" outlineLevel="4" collapsed="1" x14ac:dyDescent="0.3">
      <c r="A755" s="25" t="s">
        <v>2</v>
      </c>
      <c r="B755" s="25" t="s">
        <v>2</v>
      </c>
      <c r="C755" s="40" t="s">
        <v>2</v>
      </c>
      <c r="D755" s="41" t="s">
        <v>2</v>
      </c>
      <c r="E755" s="41" t="s">
        <v>2</v>
      </c>
      <c r="F755" s="25" t="s">
        <v>2</v>
      </c>
      <c r="H755" s="42">
        <v>116335</v>
      </c>
      <c r="I755" s="42">
        <v>11485</v>
      </c>
      <c r="J755" s="42">
        <v>127820</v>
      </c>
      <c r="K755" s="42">
        <v>56701.49</v>
      </c>
      <c r="L755" s="42">
        <v>0</v>
      </c>
      <c r="M755" s="42">
        <v>56701.49</v>
      </c>
      <c r="N755" s="42">
        <v>71118.509999999995</v>
      </c>
      <c r="O755" s="38">
        <v>0.44360420904396808</v>
      </c>
      <c r="P755" s="42">
        <v>112178.883334</v>
      </c>
      <c r="Q755" s="42">
        <v>30300</v>
      </c>
      <c r="R755" s="42">
        <v>142478.88333400001</v>
      </c>
      <c r="S755" s="43">
        <v>-14658.883334</v>
      </c>
      <c r="T755" s="38">
        <v>1.114683800140823</v>
      </c>
    </row>
    <row r="756" spans="1:20" ht="14.4" hidden="1" customHeight="1" outlineLevel="4" collapsed="1" x14ac:dyDescent="0.3">
      <c r="A756" s="25" t="s">
        <v>2</v>
      </c>
      <c r="B756" s="25" t="s">
        <v>2</v>
      </c>
      <c r="C756" s="40" t="s">
        <v>2</v>
      </c>
      <c r="D756" s="41" t="s">
        <v>2</v>
      </c>
      <c r="E756" s="41" t="s">
        <v>2</v>
      </c>
      <c r="F756" s="25" t="s">
        <v>2</v>
      </c>
      <c r="H756" s="42">
        <v>583688</v>
      </c>
      <c r="I756" s="42">
        <v>59161</v>
      </c>
      <c r="J756" s="42">
        <v>642849</v>
      </c>
      <c r="K756" s="42">
        <v>269225.40000000002</v>
      </c>
      <c r="L756" s="42">
        <v>0</v>
      </c>
      <c r="M756" s="42">
        <v>269225.40000000002</v>
      </c>
      <c r="N756" s="42">
        <v>373623.6</v>
      </c>
      <c r="O756" s="38">
        <v>0.41880037147137195</v>
      </c>
      <c r="P756" s="42">
        <v>565927.41333400004</v>
      </c>
      <c r="Q756" s="42">
        <v>6005</v>
      </c>
      <c r="R756" s="42">
        <v>571932.41333400004</v>
      </c>
      <c r="S756" s="42">
        <v>70916.586666000003</v>
      </c>
      <c r="T756" s="38">
        <v>0.8896839122935557</v>
      </c>
    </row>
    <row r="757" spans="1:20" ht="14.4" hidden="1" customHeight="1" outlineLevel="4" collapsed="1" x14ac:dyDescent="0.3">
      <c r="A757" s="25" t="s">
        <v>2</v>
      </c>
      <c r="B757" s="25" t="s">
        <v>2</v>
      </c>
      <c r="C757" s="40" t="s">
        <v>2</v>
      </c>
      <c r="D757" s="41" t="s">
        <v>2</v>
      </c>
      <c r="E757" s="41" t="s">
        <v>2</v>
      </c>
      <c r="F757" s="25" t="s">
        <v>2</v>
      </c>
      <c r="H757" s="42">
        <v>181860</v>
      </c>
      <c r="I757" s="42">
        <v>21205</v>
      </c>
      <c r="J757" s="42">
        <v>203065</v>
      </c>
      <c r="K757" s="42">
        <v>105827.78</v>
      </c>
      <c r="L757" s="42">
        <v>0</v>
      </c>
      <c r="M757" s="42">
        <v>105827.78</v>
      </c>
      <c r="N757" s="42">
        <v>97237.22</v>
      </c>
      <c r="O757" s="38">
        <v>0.52115224189298992</v>
      </c>
      <c r="P757" s="42">
        <v>206581.34</v>
      </c>
      <c r="Q757" s="42">
        <v>0</v>
      </c>
      <c r="R757" s="42">
        <v>206581.34</v>
      </c>
      <c r="S757" s="43">
        <v>-3516.34</v>
      </c>
      <c r="T757" s="38">
        <v>1.0173163272843671</v>
      </c>
    </row>
    <row r="758" spans="1:20" ht="14.4" hidden="1" customHeight="1" outlineLevel="4" collapsed="1" x14ac:dyDescent="0.3">
      <c r="A758" s="25" t="s">
        <v>2</v>
      </c>
      <c r="B758" s="25" t="s">
        <v>2</v>
      </c>
      <c r="C758" s="40" t="s">
        <v>2</v>
      </c>
      <c r="D758" s="41" t="s">
        <v>2</v>
      </c>
      <c r="E758" s="41" t="s">
        <v>2</v>
      </c>
      <c r="F758" s="25" t="s">
        <v>2</v>
      </c>
      <c r="H758" s="42">
        <v>106154</v>
      </c>
      <c r="I758" s="42">
        <v>22059</v>
      </c>
      <c r="J758" s="42">
        <v>128213</v>
      </c>
      <c r="K758" s="42">
        <v>68572.23</v>
      </c>
      <c r="L758" s="42">
        <v>0</v>
      </c>
      <c r="M758" s="42">
        <v>68572.23</v>
      </c>
      <c r="N758" s="42">
        <v>59640.77</v>
      </c>
      <c r="O758" s="38">
        <v>0.53483055540389823</v>
      </c>
      <c r="P758" s="42">
        <v>126953.93</v>
      </c>
      <c r="Q758" s="42">
        <v>0</v>
      </c>
      <c r="R758" s="42">
        <v>126953.93</v>
      </c>
      <c r="S758" s="42">
        <v>1259.07</v>
      </c>
      <c r="T758" s="38">
        <v>0.9901798569567829</v>
      </c>
    </row>
    <row r="759" spans="1:20" ht="14.4" hidden="1" customHeight="1" outlineLevel="4" collapsed="1" x14ac:dyDescent="0.3">
      <c r="A759" s="25" t="s">
        <v>2</v>
      </c>
      <c r="B759" s="25" t="s">
        <v>2</v>
      </c>
      <c r="C759" s="40" t="s">
        <v>2</v>
      </c>
      <c r="D759" s="41" t="s">
        <v>2</v>
      </c>
      <c r="E759" s="41" t="s">
        <v>2</v>
      </c>
      <c r="F759" s="25" t="s">
        <v>2</v>
      </c>
      <c r="H759" s="42">
        <v>2704</v>
      </c>
      <c r="I759" s="42">
        <v>0</v>
      </c>
      <c r="J759" s="42">
        <v>2704</v>
      </c>
      <c r="K759" s="42">
        <v>0</v>
      </c>
      <c r="L759" s="42">
        <v>0</v>
      </c>
      <c r="M759" s="42">
        <v>0</v>
      </c>
      <c r="N759" s="42">
        <v>2704</v>
      </c>
      <c r="O759" s="38">
        <v>0</v>
      </c>
      <c r="P759" s="42">
        <v>36</v>
      </c>
      <c r="Q759" s="42">
        <v>2668</v>
      </c>
      <c r="R759" s="42">
        <v>2704</v>
      </c>
      <c r="S759" s="42">
        <v>0</v>
      </c>
      <c r="T759" s="38">
        <v>1</v>
      </c>
    </row>
    <row r="760" spans="1:20" ht="14.4" hidden="1" customHeight="1" outlineLevel="4" collapsed="1" x14ac:dyDescent="0.3">
      <c r="A760" s="25" t="s">
        <v>2</v>
      </c>
      <c r="B760" s="25" t="s">
        <v>2</v>
      </c>
      <c r="C760" s="40" t="s">
        <v>2</v>
      </c>
      <c r="D760" s="41" t="s">
        <v>2</v>
      </c>
      <c r="E760" s="41" t="s">
        <v>2</v>
      </c>
      <c r="F760" s="25" t="s">
        <v>2</v>
      </c>
      <c r="H760" s="42">
        <v>651338</v>
      </c>
      <c r="I760" s="42">
        <v>78234</v>
      </c>
      <c r="J760" s="42">
        <v>729572</v>
      </c>
      <c r="K760" s="42">
        <v>388742.68</v>
      </c>
      <c r="L760" s="42">
        <v>0</v>
      </c>
      <c r="M760" s="42">
        <v>388742.68</v>
      </c>
      <c r="N760" s="42">
        <v>340829.32</v>
      </c>
      <c r="O760" s="38">
        <v>0.53283662201948545</v>
      </c>
      <c r="P760" s="42">
        <v>896591.51666700002</v>
      </c>
      <c r="Q760" s="43">
        <v>-211972</v>
      </c>
      <c r="R760" s="42">
        <v>684619.51666700002</v>
      </c>
      <c r="S760" s="42">
        <v>44952.483332999996</v>
      </c>
      <c r="T760" s="38">
        <v>0.93838513082601849</v>
      </c>
    </row>
    <row r="761" spans="1:20" ht="14.4" hidden="1" customHeight="1" outlineLevel="4" collapsed="1" x14ac:dyDescent="0.3">
      <c r="A761" s="25" t="s">
        <v>2</v>
      </c>
      <c r="B761" s="25" t="s">
        <v>2</v>
      </c>
      <c r="C761" s="40" t="s">
        <v>2</v>
      </c>
      <c r="D761" s="41" t="s">
        <v>2</v>
      </c>
      <c r="E761" s="41" t="s">
        <v>2</v>
      </c>
      <c r="F761" s="25" t="s">
        <v>2</v>
      </c>
      <c r="H761" s="42">
        <v>61678</v>
      </c>
      <c r="I761" s="42">
        <v>66310</v>
      </c>
      <c r="J761" s="42">
        <v>127988</v>
      </c>
      <c r="K761" s="42">
        <v>95245.57</v>
      </c>
      <c r="L761" s="42">
        <v>0</v>
      </c>
      <c r="M761" s="42">
        <v>95245.57</v>
      </c>
      <c r="N761" s="42">
        <v>32742.43</v>
      </c>
      <c r="O761" s="38">
        <v>0.74417578210457236</v>
      </c>
      <c r="P761" s="42">
        <v>96534.84</v>
      </c>
      <c r="Q761" s="42">
        <v>30772</v>
      </c>
      <c r="R761" s="42">
        <v>127306.84</v>
      </c>
      <c r="S761" s="42">
        <v>681.16</v>
      </c>
      <c r="T761" s="38">
        <v>0.99467793855673969</v>
      </c>
    </row>
    <row r="762" spans="1:20" ht="14.4" hidden="1" customHeight="1" outlineLevel="4" collapsed="1" x14ac:dyDescent="0.3">
      <c r="A762" s="25" t="s">
        <v>2</v>
      </c>
      <c r="B762" s="25" t="s">
        <v>2</v>
      </c>
      <c r="C762" s="40" t="s">
        <v>2</v>
      </c>
      <c r="D762" s="41" t="s">
        <v>2</v>
      </c>
      <c r="E762" s="41" t="s">
        <v>2</v>
      </c>
      <c r="F762" s="25" t="s">
        <v>2</v>
      </c>
      <c r="H762" s="42">
        <v>547622</v>
      </c>
      <c r="I762" s="42">
        <v>30669</v>
      </c>
      <c r="J762" s="42">
        <v>578291</v>
      </c>
      <c r="K762" s="42">
        <v>192995.44</v>
      </c>
      <c r="L762" s="42">
        <v>0</v>
      </c>
      <c r="M762" s="42">
        <v>192995.44</v>
      </c>
      <c r="N762" s="42">
        <v>385295.56</v>
      </c>
      <c r="O762" s="38">
        <v>0.33373412347762632</v>
      </c>
      <c r="P762" s="42">
        <v>355239.28</v>
      </c>
      <c r="Q762" s="42">
        <v>152300</v>
      </c>
      <c r="R762" s="42">
        <v>507539.28</v>
      </c>
      <c r="S762" s="42">
        <v>70751.72</v>
      </c>
      <c r="T762" s="38">
        <v>0.87765377638593722</v>
      </c>
    </row>
    <row r="763" spans="1:20" ht="14.4" hidden="1" customHeight="1" outlineLevel="4" collapsed="1" x14ac:dyDescent="0.3">
      <c r="A763" s="25" t="s">
        <v>2</v>
      </c>
      <c r="B763" s="25" t="s">
        <v>2</v>
      </c>
      <c r="C763" s="40" t="s">
        <v>2</v>
      </c>
      <c r="D763" s="41" t="s">
        <v>2</v>
      </c>
      <c r="E763" s="41" t="s">
        <v>2</v>
      </c>
      <c r="F763" s="25" t="s">
        <v>2</v>
      </c>
      <c r="H763" s="42">
        <v>172649</v>
      </c>
      <c r="I763" s="42">
        <v>19786</v>
      </c>
      <c r="J763" s="42">
        <v>192435</v>
      </c>
      <c r="K763" s="42">
        <v>69582.09</v>
      </c>
      <c r="L763" s="42">
        <v>0</v>
      </c>
      <c r="M763" s="42">
        <v>69582.09</v>
      </c>
      <c r="N763" s="42">
        <v>122852.91</v>
      </c>
      <c r="O763" s="38">
        <v>0.36158749707693505</v>
      </c>
      <c r="P763" s="42">
        <v>150417.23333300001</v>
      </c>
      <c r="Q763" s="42">
        <v>14000</v>
      </c>
      <c r="R763" s="42">
        <v>164417.23333300001</v>
      </c>
      <c r="S763" s="42">
        <v>28017.766667</v>
      </c>
      <c r="T763" s="38">
        <v>0.8544039978850001</v>
      </c>
    </row>
    <row r="764" spans="1:20" ht="14.4" hidden="1" customHeight="1" outlineLevel="4" collapsed="1" x14ac:dyDescent="0.3">
      <c r="A764" s="25" t="s">
        <v>2</v>
      </c>
      <c r="B764" s="25" t="s">
        <v>2</v>
      </c>
      <c r="C764" s="40" t="s">
        <v>2</v>
      </c>
      <c r="D764" s="41" t="s">
        <v>2</v>
      </c>
      <c r="E764" s="41" t="s">
        <v>2</v>
      </c>
      <c r="F764" s="25" t="s">
        <v>2</v>
      </c>
      <c r="H764" s="42">
        <v>215761</v>
      </c>
      <c r="I764" s="42">
        <v>17787</v>
      </c>
      <c r="J764" s="42">
        <v>233548</v>
      </c>
      <c r="K764" s="42">
        <v>94798.06</v>
      </c>
      <c r="L764" s="42">
        <v>0</v>
      </c>
      <c r="M764" s="42">
        <v>94798.06</v>
      </c>
      <c r="N764" s="42">
        <v>138749.94</v>
      </c>
      <c r="O764" s="38">
        <v>0.40590396834911879</v>
      </c>
      <c r="P764" s="42">
        <v>188853.64333399999</v>
      </c>
      <c r="Q764" s="42">
        <v>16500</v>
      </c>
      <c r="R764" s="42">
        <v>205353.64333399999</v>
      </c>
      <c r="S764" s="42">
        <v>28194.356666</v>
      </c>
      <c r="T764" s="38">
        <v>0.87927810700155862</v>
      </c>
    </row>
    <row r="765" spans="1:20" ht="14.4" hidden="1" customHeight="1" outlineLevel="4" collapsed="1" x14ac:dyDescent="0.3">
      <c r="A765" s="25" t="s">
        <v>2</v>
      </c>
      <c r="B765" s="25" t="s">
        <v>2</v>
      </c>
      <c r="C765" s="40" t="s">
        <v>2</v>
      </c>
      <c r="D765" s="41" t="s">
        <v>2</v>
      </c>
      <c r="E765" s="41" t="s">
        <v>2</v>
      </c>
      <c r="F765" s="25" t="s">
        <v>2</v>
      </c>
      <c r="H765" s="42">
        <v>218716</v>
      </c>
      <c r="I765" s="42">
        <v>17028</v>
      </c>
      <c r="J765" s="42">
        <v>235744</v>
      </c>
      <c r="K765" s="42">
        <v>110450.89</v>
      </c>
      <c r="L765" s="42">
        <v>0</v>
      </c>
      <c r="M765" s="42">
        <v>110450.89</v>
      </c>
      <c r="N765" s="42">
        <v>125293.11</v>
      </c>
      <c r="O765" s="38">
        <v>0.46852047135876207</v>
      </c>
      <c r="P765" s="42">
        <v>227761.00666700001</v>
      </c>
      <c r="Q765" s="43">
        <v>-3400</v>
      </c>
      <c r="R765" s="42">
        <v>224361.00666700001</v>
      </c>
      <c r="S765" s="42">
        <v>11382.993333</v>
      </c>
      <c r="T765" s="38">
        <v>0.95171460001951269</v>
      </c>
    </row>
    <row r="766" spans="1:20" ht="14.4" hidden="1" customHeight="1" outlineLevel="4" collapsed="1" x14ac:dyDescent="0.3">
      <c r="A766" s="25" t="s">
        <v>2</v>
      </c>
      <c r="B766" s="25" t="s">
        <v>2</v>
      </c>
      <c r="C766" s="40" t="s">
        <v>2</v>
      </c>
      <c r="D766" s="41" t="s">
        <v>2</v>
      </c>
      <c r="E766" s="41" t="s">
        <v>2</v>
      </c>
      <c r="F766" s="25" t="s">
        <v>2</v>
      </c>
      <c r="H766" s="42">
        <v>306527</v>
      </c>
      <c r="I766" s="42">
        <v>31133</v>
      </c>
      <c r="J766" s="42">
        <v>337660</v>
      </c>
      <c r="K766" s="42">
        <v>181801.69</v>
      </c>
      <c r="L766" s="42">
        <v>0</v>
      </c>
      <c r="M766" s="42">
        <v>181801.69</v>
      </c>
      <c r="N766" s="42">
        <v>155858.31</v>
      </c>
      <c r="O766" s="38">
        <v>0.53841642480601792</v>
      </c>
      <c r="P766" s="42">
        <v>348302.71</v>
      </c>
      <c r="Q766" s="42">
        <v>0</v>
      </c>
      <c r="R766" s="42">
        <v>348302.71</v>
      </c>
      <c r="S766" s="43">
        <v>-10642.71</v>
      </c>
      <c r="T766" s="38">
        <v>1.031519013208553</v>
      </c>
    </row>
    <row r="767" spans="1:20" ht="14.4" hidden="1" customHeight="1" outlineLevel="4" collapsed="1" x14ac:dyDescent="0.3">
      <c r="A767" s="25" t="s">
        <v>2</v>
      </c>
      <c r="B767" s="25" t="s">
        <v>2</v>
      </c>
      <c r="C767" s="40" t="s">
        <v>2</v>
      </c>
      <c r="D767" s="41" t="s">
        <v>2</v>
      </c>
      <c r="E767" s="41" t="s">
        <v>2</v>
      </c>
      <c r="F767" s="25" t="s">
        <v>2</v>
      </c>
      <c r="H767" s="42">
        <v>290937</v>
      </c>
      <c r="I767" s="42">
        <v>35053</v>
      </c>
      <c r="J767" s="42">
        <v>325990</v>
      </c>
      <c r="K767" s="42">
        <v>459904.69</v>
      </c>
      <c r="L767" s="42">
        <v>1625</v>
      </c>
      <c r="M767" s="42">
        <v>461529.69</v>
      </c>
      <c r="N767" s="43">
        <v>-135539.69</v>
      </c>
      <c r="O767" s="38">
        <v>1.4157786741924598</v>
      </c>
      <c r="P767" s="42">
        <v>610876.81000000006</v>
      </c>
      <c r="Q767" s="43">
        <v>-221512</v>
      </c>
      <c r="R767" s="42">
        <v>389364.81</v>
      </c>
      <c r="S767" s="43">
        <v>-64999.81</v>
      </c>
      <c r="T767" s="38">
        <v>1.1993920365655388</v>
      </c>
    </row>
    <row r="768" spans="1:20" ht="14.4" hidden="1" customHeight="1" outlineLevel="4" collapsed="1" x14ac:dyDescent="0.3">
      <c r="A768" s="25" t="s">
        <v>2</v>
      </c>
      <c r="B768" s="25" t="s">
        <v>2</v>
      </c>
      <c r="C768" s="40" t="s">
        <v>2</v>
      </c>
      <c r="D768" s="41" t="s">
        <v>2</v>
      </c>
      <c r="E768" s="41" t="s">
        <v>2</v>
      </c>
      <c r="F768" s="25" t="s">
        <v>2</v>
      </c>
      <c r="H768" s="42">
        <v>312536</v>
      </c>
      <c r="I768" s="42">
        <v>31978</v>
      </c>
      <c r="J768" s="42">
        <v>344514</v>
      </c>
      <c r="K768" s="42">
        <v>165834.12</v>
      </c>
      <c r="L768" s="42">
        <v>0</v>
      </c>
      <c r="M768" s="42">
        <v>165834.12</v>
      </c>
      <c r="N768" s="42">
        <v>178679.88</v>
      </c>
      <c r="O768" s="38">
        <v>0.4813566937773211</v>
      </c>
      <c r="P768" s="42">
        <v>265934.53333300003</v>
      </c>
      <c r="Q768" s="42">
        <v>65219</v>
      </c>
      <c r="R768" s="42">
        <v>331153.53333300003</v>
      </c>
      <c r="S768" s="42">
        <v>13360.466667000001</v>
      </c>
      <c r="T768" s="38">
        <v>0.96121937956948045</v>
      </c>
    </row>
    <row r="769" spans="1:20" ht="14.4" hidden="1" customHeight="1" outlineLevel="4" collapsed="1" x14ac:dyDescent="0.3">
      <c r="A769" s="25" t="s">
        <v>2</v>
      </c>
      <c r="B769" s="25" t="s">
        <v>2</v>
      </c>
      <c r="C769" s="40" t="s">
        <v>2</v>
      </c>
      <c r="D769" s="41" t="s">
        <v>2</v>
      </c>
      <c r="E769" s="41" t="s">
        <v>2</v>
      </c>
      <c r="F769" s="25" t="s">
        <v>2</v>
      </c>
      <c r="H769" s="42">
        <v>551660</v>
      </c>
      <c r="I769" s="42">
        <v>594455</v>
      </c>
      <c r="J769" s="42">
        <v>1146115</v>
      </c>
      <c r="K769" s="42">
        <v>292137.2</v>
      </c>
      <c r="L769" s="42">
        <v>0</v>
      </c>
      <c r="M769" s="42">
        <v>292137.2</v>
      </c>
      <c r="N769" s="42">
        <v>853977.8</v>
      </c>
      <c r="O769" s="38">
        <v>0.25489344437512818</v>
      </c>
      <c r="P769" s="42">
        <v>563150.30000000005</v>
      </c>
      <c r="Q769" s="42">
        <v>527000</v>
      </c>
      <c r="R769" s="42">
        <v>1090150.3</v>
      </c>
      <c r="S769" s="42">
        <v>55964.7</v>
      </c>
      <c r="T769" s="38">
        <v>0.95117008328134611</v>
      </c>
    </row>
    <row r="770" spans="1:20" ht="14.4" hidden="1" customHeight="1" outlineLevel="4" collapsed="1" x14ac:dyDescent="0.3">
      <c r="A770" s="25" t="s">
        <v>2</v>
      </c>
      <c r="B770" s="25" t="s">
        <v>2</v>
      </c>
      <c r="C770" s="40" t="s">
        <v>2</v>
      </c>
      <c r="D770" s="41" t="s">
        <v>2</v>
      </c>
      <c r="E770" s="41" t="s">
        <v>2</v>
      </c>
      <c r="F770" s="25" t="s">
        <v>2</v>
      </c>
      <c r="H770" s="42">
        <v>251494</v>
      </c>
      <c r="I770" s="42">
        <v>6847</v>
      </c>
      <c r="J770" s="42">
        <v>258341</v>
      </c>
      <c r="K770" s="42">
        <v>107752.39</v>
      </c>
      <c r="L770" s="42">
        <v>0</v>
      </c>
      <c r="M770" s="42">
        <v>107752.39</v>
      </c>
      <c r="N770" s="42">
        <v>150588.60999999999</v>
      </c>
      <c r="O770" s="38">
        <v>0.41709364754336326</v>
      </c>
      <c r="P770" s="42">
        <v>230951.29</v>
      </c>
      <c r="Q770" s="42">
        <v>0</v>
      </c>
      <c r="R770" s="42">
        <v>230951.29</v>
      </c>
      <c r="S770" s="42">
        <v>27389.71</v>
      </c>
      <c r="T770" s="38">
        <v>0.89397846257465907</v>
      </c>
    </row>
    <row r="771" spans="1:20" ht="14.4" hidden="1" customHeight="1" outlineLevel="4" collapsed="1" x14ac:dyDescent="0.3">
      <c r="A771" s="25" t="s">
        <v>2</v>
      </c>
      <c r="B771" s="25" t="s">
        <v>2</v>
      </c>
      <c r="C771" s="40" t="s">
        <v>2</v>
      </c>
      <c r="D771" s="41" t="s">
        <v>2</v>
      </c>
      <c r="E771" s="41" t="s">
        <v>2</v>
      </c>
      <c r="F771" s="25" t="s">
        <v>2</v>
      </c>
      <c r="H771" s="42">
        <v>142183</v>
      </c>
      <c r="I771" s="42">
        <v>5938</v>
      </c>
      <c r="J771" s="42">
        <v>148121</v>
      </c>
      <c r="K771" s="42">
        <v>74263.48</v>
      </c>
      <c r="L771" s="42">
        <v>0</v>
      </c>
      <c r="M771" s="42">
        <v>74263.48</v>
      </c>
      <c r="N771" s="42">
        <v>73857.52</v>
      </c>
      <c r="O771" s="38">
        <v>0.5013703661195914</v>
      </c>
      <c r="P771" s="42">
        <v>149340.76</v>
      </c>
      <c r="Q771" s="42">
        <v>0</v>
      </c>
      <c r="R771" s="42">
        <v>149340.76</v>
      </c>
      <c r="S771" s="43">
        <v>-1219.76</v>
      </c>
      <c r="T771" s="38">
        <v>1.0082348890434172</v>
      </c>
    </row>
    <row r="772" spans="1:20" ht="14.4" hidden="1" customHeight="1" outlineLevel="4" collapsed="1" x14ac:dyDescent="0.3">
      <c r="A772" s="25" t="s">
        <v>2</v>
      </c>
      <c r="B772" s="25" t="s">
        <v>2</v>
      </c>
      <c r="C772" s="40" t="s">
        <v>2</v>
      </c>
      <c r="D772" s="41" t="s">
        <v>2</v>
      </c>
      <c r="E772" s="41" t="s">
        <v>2</v>
      </c>
      <c r="F772" s="25" t="s">
        <v>2</v>
      </c>
      <c r="H772" s="42">
        <v>243304</v>
      </c>
      <c r="I772" s="42">
        <v>10981</v>
      </c>
      <c r="J772" s="42">
        <v>254285</v>
      </c>
      <c r="K772" s="42">
        <v>117310.03</v>
      </c>
      <c r="L772" s="42">
        <v>0</v>
      </c>
      <c r="M772" s="42">
        <v>117310.03</v>
      </c>
      <c r="N772" s="42">
        <v>136974.97</v>
      </c>
      <c r="O772" s="38">
        <v>0.46133287453054644</v>
      </c>
      <c r="P772" s="42">
        <v>246041.41</v>
      </c>
      <c r="Q772" s="42">
        <v>0</v>
      </c>
      <c r="R772" s="42">
        <v>246041.41</v>
      </c>
      <c r="S772" s="42">
        <v>8243.59</v>
      </c>
      <c r="T772" s="38">
        <v>0.9675812965766758</v>
      </c>
    </row>
    <row r="773" spans="1:20" ht="14.4" hidden="1" customHeight="1" outlineLevel="4" collapsed="1" x14ac:dyDescent="0.3">
      <c r="A773" s="25" t="s">
        <v>2</v>
      </c>
      <c r="B773" s="25" t="s">
        <v>2</v>
      </c>
      <c r="C773" s="40" t="s">
        <v>2</v>
      </c>
      <c r="D773" s="41" t="s">
        <v>2</v>
      </c>
      <c r="E773" s="41" t="s">
        <v>2</v>
      </c>
      <c r="F773" s="25" t="s">
        <v>2</v>
      </c>
      <c r="H773" s="42">
        <v>235053</v>
      </c>
      <c r="I773" s="42">
        <v>10869</v>
      </c>
      <c r="J773" s="42">
        <v>245922</v>
      </c>
      <c r="K773" s="42">
        <v>110610.12</v>
      </c>
      <c r="L773" s="42">
        <v>0</v>
      </c>
      <c r="M773" s="42">
        <v>110610.12</v>
      </c>
      <c r="N773" s="42">
        <v>135311.88</v>
      </c>
      <c r="O773" s="38">
        <v>0.44977724644399442</v>
      </c>
      <c r="P773" s="42">
        <v>231246.48</v>
      </c>
      <c r="Q773" s="42">
        <v>0</v>
      </c>
      <c r="R773" s="42">
        <v>231246.48</v>
      </c>
      <c r="S773" s="42">
        <v>14675.52</v>
      </c>
      <c r="T773" s="38">
        <v>0.94032449313196864</v>
      </c>
    </row>
    <row r="774" spans="1:20" ht="14.4" hidden="1" customHeight="1" outlineLevel="4" collapsed="1" x14ac:dyDescent="0.3">
      <c r="A774" s="25" t="s">
        <v>2</v>
      </c>
      <c r="B774" s="25" t="s">
        <v>2</v>
      </c>
      <c r="C774" s="40" t="s">
        <v>2</v>
      </c>
      <c r="D774" s="41" t="s">
        <v>2</v>
      </c>
      <c r="E774" s="41" t="s">
        <v>2</v>
      </c>
      <c r="F774" s="25" t="s">
        <v>2</v>
      </c>
      <c r="H774" s="42">
        <v>258891</v>
      </c>
      <c r="I774" s="42">
        <v>11650</v>
      </c>
      <c r="J774" s="42">
        <v>270541</v>
      </c>
      <c r="K774" s="42">
        <v>131671.64000000001</v>
      </c>
      <c r="L774" s="42">
        <v>0</v>
      </c>
      <c r="M774" s="42">
        <v>131671.64000000001</v>
      </c>
      <c r="N774" s="42">
        <v>138869.35999999999</v>
      </c>
      <c r="O774" s="38">
        <v>0.48669754307110569</v>
      </c>
      <c r="P774" s="42">
        <v>267915.92</v>
      </c>
      <c r="Q774" s="42">
        <v>0</v>
      </c>
      <c r="R774" s="42">
        <v>267915.92</v>
      </c>
      <c r="S774" s="42">
        <v>2625.08</v>
      </c>
      <c r="T774" s="38">
        <v>0.99029692357165822</v>
      </c>
    </row>
    <row r="775" spans="1:20" ht="14.4" hidden="1" customHeight="1" outlineLevel="4" collapsed="1" x14ac:dyDescent="0.3">
      <c r="A775" s="25" t="s">
        <v>2</v>
      </c>
      <c r="B775" s="25" t="s">
        <v>2</v>
      </c>
      <c r="C775" s="40" t="s">
        <v>2</v>
      </c>
      <c r="D775" s="41" t="s">
        <v>2</v>
      </c>
      <c r="E775" s="41" t="s">
        <v>2</v>
      </c>
      <c r="F775" s="25" t="s">
        <v>2</v>
      </c>
      <c r="H775" s="42">
        <v>279944</v>
      </c>
      <c r="I775" s="42">
        <v>11960</v>
      </c>
      <c r="J775" s="42">
        <v>291904</v>
      </c>
      <c r="K775" s="42">
        <v>127463.62</v>
      </c>
      <c r="L775" s="42">
        <v>0</v>
      </c>
      <c r="M775" s="42">
        <v>127463.62</v>
      </c>
      <c r="N775" s="42">
        <v>164440.38</v>
      </c>
      <c r="O775" s="38">
        <v>0.43666280695023019</v>
      </c>
      <c r="P775" s="42">
        <v>269964.03999999998</v>
      </c>
      <c r="Q775" s="42">
        <v>0</v>
      </c>
      <c r="R775" s="42">
        <v>269964.03999999998</v>
      </c>
      <c r="S775" s="42">
        <v>21939.96</v>
      </c>
      <c r="T775" s="38">
        <v>0.92483844003507998</v>
      </c>
    </row>
    <row r="776" spans="1:20" ht="14.4" hidden="1" customHeight="1" outlineLevel="4" collapsed="1" x14ac:dyDescent="0.3">
      <c r="A776" s="25" t="s">
        <v>2</v>
      </c>
      <c r="B776" s="25" t="s">
        <v>2</v>
      </c>
      <c r="C776" s="40" t="s">
        <v>2</v>
      </c>
      <c r="D776" s="41" t="s">
        <v>2</v>
      </c>
      <c r="E776" s="41" t="s">
        <v>2</v>
      </c>
      <c r="F776" s="25" t="s">
        <v>2</v>
      </c>
      <c r="H776" s="42">
        <v>238010</v>
      </c>
      <c r="I776" s="42">
        <v>10143</v>
      </c>
      <c r="J776" s="42">
        <v>248153</v>
      </c>
      <c r="K776" s="42">
        <v>123148.32</v>
      </c>
      <c r="L776" s="42">
        <v>0</v>
      </c>
      <c r="M776" s="42">
        <v>123148.32</v>
      </c>
      <c r="N776" s="42">
        <v>125004.68</v>
      </c>
      <c r="O776" s="38">
        <v>0.49625964626661778</v>
      </c>
      <c r="P776" s="42">
        <v>248236.5</v>
      </c>
      <c r="Q776" s="42">
        <v>0</v>
      </c>
      <c r="R776" s="42">
        <v>248236.5</v>
      </c>
      <c r="S776" s="43">
        <v>-83.5</v>
      </c>
      <c r="T776" s="38">
        <v>1.0003364859582595</v>
      </c>
    </row>
    <row r="777" spans="1:20" ht="14.4" hidden="1" customHeight="1" outlineLevel="4" collapsed="1" x14ac:dyDescent="0.3">
      <c r="A777" s="25" t="s">
        <v>2</v>
      </c>
      <c r="B777" s="25" t="s">
        <v>2</v>
      </c>
      <c r="C777" s="40" t="s">
        <v>2</v>
      </c>
      <c r="D777" s="41" t="s">
        <v>2</v>
      </c>
      <c r="E777" s="41" t="s">
        <v>2</v>
      </c>
      <c r="F777" s="25" t="s">
        <v>2</v>
      </c>
      <c r="H777" s="42">
        <v>307059</v>
      </c>
      <c r="I777" s="42">
        <v>13007</v>
      </c>
      <c r="J777" s="42">
        <v>320066</v>
      </c>
      <c r="K777" s="42">
        <v>160133.51999999999</v>
      </c>
      <c r="L777" s="42">
        <v>0</v>
      </c>
      <c r="M777" s="42">
        <v>160133.51999999999</v>
      </c>
      <c r="N777" s="42">
        <v>159932.48000000001</v>
      </c>
      <c r="O777" s="38">
        <v>0.50031406022507863</v>
      </c>
      <c r="P777" s="42">
        <v>322970.15999999997</v>
      </c>
      <c r="Q777" s="42">
        <v>0</v>
      </c>
      <c r="R777" s="42">
        <v>322970.15999999997</v>
      </c>
      <c r="S777" s="43">
        <v>-2904.16</v>
      </c>
      <c r="T777" s="38">
        <v>1.0090736285641086</v>
      </c>
    </row>
    <row r="778" spans="1:20" ht="14.4" hidden="1" customHeight="1" outlineLevel="4" collapsed="1" x14ac:dyDescent="0.3">
      <c r="A778" s="25" t="s">
        <v>2</v>
      </c>
      <c r="B778" s="25" t="s">
        <v>2</v>
      </c>
      <c r="C778" s="40" t="s">
        <v>2</v>
      </c>
      <c r="D778" s="41" t="s">
        <v>2</v>
      </c>
      <c r="E778" s="41" t="s">
        <v>2</v>
      </c>
      <c r="F778" s="25" t="s">
        <v>2</v>
      </c>
      <c r="H778" s="42">
        <v>263964</v>
      </c>
      <c r="I778" s="42">
        <v>11150</v>
      </c>
      <c r="J778" s="42">
        <v>275114</v>
      </c>
      <c r="K778" s="42">
        <v>135840.39000000001</v>
      </c>
      <c r="L778" s="42">
        <v>0</v>
      </c>
      <c r="M778" s="42">
        <v>135840.39000000001</v>
      </c>
      <c r="N778" s="42">
        <v>139273.60999999999</v>
      </c>
      <c r="O778" s="38">
        <v>0.4937603684290876</v>
      </c>
      <c r="P778" s="42">
        <v>276608.43</v>
      </c>
      <c r="Q778" s="42">
        <v>0</v>
      </c>
      <c r="R778" s="42">
        <v>276608.43</v>
      </c>
      <c r="S778" s="43">
        <v>-1494.43</v>
      </c>
      <c r="T778" s="38">
        <v>1.0054320390819806</v>
      </c>
    </row>
    <row r="779" spans="1:20" ht="14.4" hidden="1" customHeight="1" outlineLevel="4" collapsed="1" x14ac:dyDescent="0.3">
      <c r="A779" s="25" t="s">
        <v>2</v>
      </c>
      <c r="B779" s="25" t="s">
        <v>2</v>
      </c>
      <c r="C779" s="40" t="s">
        <v>2</v>
      </c>
      <c r="D779" s="41" t="s">
        <v>2</v>
      </c>
      <c r="E779" s="41" t="s">
        <v>2</v>
      </c>
      <c r="F779" s="25" t="s">
        <v>2</v>
      </c>
      <c r="H779" s="42">
        <v>291187</v>
      </c>
      <c r="I779" s="42">
        <v>17017</v>
      </c>
      <c r="J779" s="42">
        <v>308204</v>
      </c>
      <c r="K779" s="42">
        <v>108476.71</v>
      </c>
      <c r="L779" s="42">
        <v>0</v>
      </c>
      <c r="M779" s="42">
        <v>108476.71</v>
      </c>
      <c r="N779" s="42">
        <v>199727.29</v>
      </c>
      <c r="O779" s="38">
        <v>0.3519639913823312</v>
      </c>
      <c r="P779" s="42">
        <v>216522.96666599999</v>
      </c>
      <c r="Q779" s="42">
        <v>80798</v>
      </c>
      <c r="R779" s="42">
        <v>297320.96666600002</v>
      </c>
      <c r="S779" s="42">
        <v>10883.033334</v>
      </c>
      <c r="T779" s="38">
        <v>0.96468886408352905</v>
      </c>
    </row>
    <row r="780" spans="1:20" ht="14.4" hidden="1" customHeight="1" outlineLevel="4" collapsed="1" x14ac:dyDescent="0.3">
      <c r="A780" s="25" t="s">
        <v>2</v>
      </c>
      <c r="B780" s="25" t="s">
        <v>2</v>
      </c>
      <c r="C780" s="40" t="s">
        <v>2</v>
      </c>
      <c r="D780" s="41" t="s">
        <v>2</v>
      </c>
      <c r="E780" s="41" t="s">
        <v>2</v>
      </c>
      <c r="F780" s="25" t="s">
        <v>2</v>
      </c>
      <c r="H780" s="42">
        <v>0</v>
      </c>
      <c r="I780" s="42">
        <v>0</v>
      </c>
      <c r="J780" s="42">
        <v>0</v>
      </c>
      <c r="K780" s="42">
        <v>17060.849999999999</v>
      </c>
      <c r="L780" s="42">
        <v>0</v>
      </c>
      <c r="M780" s="42">
        <v>17060.849999999999</v>
      </c>
      <c r="N780" s="43">
        <v>-17060.849999999999</v>
      </c>
      <c r="O780" s="45">
        <v>-1</v>
      </c>
      <c r="P780" s="42">
        <v>719618.623333</v>
      </c>
      <c r="Q780" s="43">
        <v>-719619</v>
      </c>
      <c r="R780" s="43">
        <v>-0.37666699999999997</v>
      </c>
      <c r="S780" s="42">
        <v>0.37666699999999997</v>
      </c>
      <c r="T780" s="45">
        <v>-1</v>
      </c>
    </row>
    <row r="781" spans="1:20" ht="14.4" hidden="1" customHeight="1" outlineLevel="4" collapsed="1" x14ac:dyDescent="0.3">
      <c r="A781" s="25" t="s">
        <v>2</v>
      </c>
      <c r="B781" s="25" t="s">
        <v>2</v>
      </c>
      <c r="C781" s="40" t="s">
        <v>2</v>
      </c>
      <c r="D781" s="41" t="s">
        <v>2</v>
      </c>
      <c r="E781" s="41" t="s">
        <v>2</v>
      </c>
      <c r="F781" s="25" t="s">
        <v>2</v>
      </c>
      <c r="H781" s="42">
        <v>0</v>
      </c>
      <c r="I781" s="42">
        <v>0</v>
      </c>
      <c r="J781" s="42">
        <v>0</v>
      </c>
      <c r="K781" s="43">
        <v>-1339.67</v>
      </c>
      <c r="L781" s="42">
        <v>0</v>
      </c>
      <c r="M781" s="43">
        <v>-1339.67</v>
      </c>
      <c r="N781" s="42">
        <v>1339.67</v>
      </c>
      <c r="O781" s="45">
        <v>-1</v>
      </c>
      <c r="P781" s="43">
        <v>-1350.67</v>
      </c>
      <c r="Q781" s="42">
        <v>0</v>
      </c>
      <c r="R781" s="43">
        <v>-1350.67</v>
      </c>
      <c r="S781" s="42">
        <v>1350.67</v>
      </c>
      <c r="T781" s="45">
        <v>-1</v>
      </c>
    </row>
    <row r="782" spans="1:20" ht="14.4" hidden="1" customHeight="1" outlineLevel="4" collapsed="1" x14ac:dyDescent="0.3">
      <c r="A782" s="25" t="s">
        <v>2</v>
      </c>
      <c r="B782" s="25" t="s">
        <v>2</v>
      </c>
      <c r="C782" s="40" t="s">
        <v>2</v>
      </c>
      <c r="D782" s="41" t="s">
        <v>2</v>
      </c>
      <c r="E782" s="41" t="s">
        <v>2</v>
      </c>
      <c r="F782" s="25" t="s">
        <v>2</v>
      </c>
      <c r="H782" s="42">
        <v>0</v>
      </c>
      <c r="I782" s="42">
        <v>0</v>
      </c>
      <c r="J782" s="42">
        <v>0</v>
      </c>
      <c r="K782" s="43">
        <v>-50746.57</v>
      </c>
      <c r="L782" s="42">
        <v>0</v>
      </c>
      <c r="M782" s="43">
        <v>-50746.57</v>
      </c>
      <c r="N782" s="42">
        <v>50746.57</v>
      </c>
      <c r="O782" s="45">
        <v>-1</v>
      </c>
      <c r="P782" s="42">
        <v>10626.063330999999</v>
      </c>
      <c r="Q782" s="42">
        <v>0</v>
      </c>
      <c r="R782" s="42">
        <v>10626.063330999999</v>
      </c>
      <c r="S782" s="43">
        <v>-10626.063330999999</v>
      </c>
      <c r="T782" s="45">
        <v>-1</v>
      </c>
    </row>
    <row r="783" spans="1:20" ht="14.4" hidden="1" customHeight="1" outlineLevel="4" collapsed="1" x14ac:dyDescent="0.3">
      <c r="A783" s="25" t="s">
        <v>2</v>
      </c>
      <c r="B783" s="25" t="s">
        <v>2</v>
      </c>
      <c r="C783" s="40" t="s">
        <v>2</v>
      </c>
      <c r="D783" s="41" t="s">
        <v>2</v>
      </c>
      <c r="E783" s="41" t="s">
        <v>2</v>
      </c>
      <c r="F783" s="25" t="s">
        <v>2</v>
      </c>
      <c r="H783" s="42">
        <v>800000</v>
      </c>
      <c r="I783" s="43">
        <v>-556893</v>
      </c>
      <c r="J783" s="42">
        <v>243107</v>
      </c>
      <c r="K783" s="42">
        <v>0</v>
      </c>
      <c r="L783" s="42">
        <v>0</v>
      </c>
      <c r="M783" s="42">
        <v>0</v>
      </c>
      <c r="N783" s="42">
        <v>243107</v>
      </c>
      <c r="O783" s="38">
        <v>0</v>
      </c>
      <c r="P783" s="42">
        <v>0</v>
      </c>
      <c r="Q783" s="42">
        <v>91823</v>
      </c>
      <c r="R783" s="42">
        <v>91823</v>
      </c>
      <c r="S783" s="42">
        <v>151284</v>
      </c>
      <c r="T783" s="38">
        <v>0.37770611294615131</v>
      </c>
    </row>
    <row r="784" spans="1:20" ht="14.4" hidden="1" customHeight="1" outlineLevel="4" collapsed="1" x14ac:dyDescent="0.3">
      <c r="A784" s="25" t="s">
        <v>2</v>
      </c>
      <c r="B784" s="25" t="s">
        <v>2</v>
      </c>
      <c r="C784" s="40" t="s">
        <v>2</v>
      </c>
      <c r="D784" s="41" t="s">
        <v>2</v>
      </c>
      <c r="E784" s="41" t="s">
        <v>2</v>
      </c>
      <c r="F784" s="25" t="s">
        <v>2</v>
      </c>
      <c r="H784" s="42">
        <v>2238634</v>
      </c>
      <c r="I784" s="42">
        <v>962957</v>
      </c>
      <c r="J784" s="42">
        <v>3201591</v>
      </c>
      <c r="K784" s="42">
        <v>2556122.71</v>
      </c>
      <c r="L784" s="42">
        <v>0</v>
      </c>
      <c r="M784" s="42">
        <v>2556122.71</v>
      </c>
      <c r="N784" s="42">
        <v>645468.29</v>
      </c>
      <c r="O784" s="38">
        <v>0.79839139665247683</v>
      </c>
      <c r="P784" s="42">
        <v>2685658.2766669998</v>
      </c>
      <c r="Q784" s="42">
        <v>500000</v>
      </c>
      <c r="R784" s="42">
        <v>3185658.2766669998</v>
      </c>
      <c r="S784" s="42">
        <v>15932.723333</v>
      </c>
      <c r="T784" s="38">
        <v>0.9950234982129198</v>
      </c>
    </row>
    <row r="785" spans="1:20" ht="14.4" hidden="1" customHeight="1" outlineLevel="4" collapsed="1" x14ac:dyDescent="0.3">
      <c r="A785" s="25" t="s">
        <v>2</v>
      </c>
      <c r="B785" s="25" t="s">
        <v>2</v>
      </c>
      <c r="C785" s="40" t="s">
        <v>2</v>
      </c>
      <c r="D785" s="41" t="s">
        <v>2</v>
      </c>
      <c r="E785" s="41" t="s">
        <v>2</v>
      </c>
      <c r="F785" s="25" t="s">
        <v>2</v>
      </c>
      <c r="H785" s="42">
        <v>47000</v>
      </c>
      <c r="I785" s="42">
        <v>0</v>
      </c>
      <c r="J785" s="42">
        <v>47000</v>
      </c>
      <c r="K785" s="42">
        <v>37000</v>
      </c>
      <c r="L785" s="42">
        <v>0</v>
      </c>
      <c r="M785" s="42">
        <v>37000</v>
      </c>
      <c r="N785" s="42">
        <v>10000</v>
      </c>
      <c r="O785" s="38">
        <v>0.78723404255319152</v>
      </c>
      <c r="P785" s="42">
        <v>44379.303333000003</v>
      </c>
      <c r="Q785" s="42">
        <v>0</v>
      </c>
      <c r="R785" s="42">
        <v>44379.303333000003</v>
      </c>
      <c r="S785" s="42">
        <v>2620.6966670000002</v>
      </c>
      <c r="T785" s="38">
        <v>0.94424049644680852</v>
      </c>
    </row>
    <row r="786" spans="1:20" ht="14.4" hidden="1" customHeight="1" outlineLevel="4" collapsed="1" x14ac:dyDescent="0.3">
      <c r="A786" s="25" t="s">
        <v>2</v>
      </c>
      <c r="B786" s="25" t="s">
        <v>2</v>
      </c>
      <c r="C786" s="40" t="s">
        <v>2</v>
      </c>
      <c r="D786" s="41" t="s">
        <v>2</v>
      </c>
      <c r="E786" s="41" t="s">
        <v>2</v>
      </c>
      <c r="F786" s="25" t="s">
        <v>2</v>
      </c>
      <c r="H786" s="42">
        <v>154400</v>
      </c>
      <c r="I786" s="42">
        <v>421275</v>
      </c>
      <c r="J786" s="42">
        <v>575675</v>
      </c>
      <c r="K786" s="42">
        <v>242214</v>
      </c>
      <c r="L786" s="42">
        <v>0</v>
      </c>
      <c r="M786" s="42">
        <v>242214</v>
      </c>
      <c r="N786" s="42">
        <v>333461</v>
      </c>
      <c r="O786" s="38">
        <v>0.42074781777912884</v>
      </c>
      <c r="P786" s="42">
        <v>425163.02666600002</v>
      </c>
      <c r="Q786" s="42">
        <v>69100</v>
      </c>
      <c r="R786" s="42">
        <v>494263.02666600002</v>
      </c>
      <c r="S786" s="42">
        <v>81411.973333999995</v>
      </c>
      <c r="T786" s="38">
        <v>0.85857997423198851</v>
      </c>
    </row>
    <row r="787" spans="1:20" ht="14.4" hidden="1" customHeight="1" outlineLevel="4" collapsed="1" x14ac:dyDescent="0.3">
      <c r="A787" s="25" t="s">
        <v>2</v>
      </c>
      <c r="B787" s="25" t="s">
        <v>2</v>
      </c>
      <c r="C787" s="40" t="s">
        <v>2</v>
      </c>
      <c r="D787" s="41" t="s">
        <v>2</v>
      </c>
      <c r="E787" s="41" t="s">
        <v>2</v>
      </c>
      <c r="F787" s="25" t="s">
        <v>2</v>
      </c>
      <c r="H787" s="42">
        <v>2514611</v>
      </c>
      <c r="I787" s="42">
        <v>475414</v>
      </c>
      <c r="J787" s="42">
        <v>2990025</v>
      </c>
      <c r="K787" s="42">
        <v>1642044.04</v>
      </c>
      <c r="L787" s="42">
        <v>187433.09</v>
      </c>
      <c r="M787" s="42">
        <v>1829477.13</v>
      </c>
      <c r="N787" s="42">
        <v>1160547.8700000001</v>
      </c>
      <c r="O787" s="38">
        <v>0.61186014498206531</v>
      </c>
      <c r="P787" s="42">
        <v>3441117.976667</v>
      </c>
      <c r="Q787" s="43">
        <v>-259600</v>
      </c>
      <c r="R787" s="42">
        <v>3181517.976667</v>
      </c>
      <c r="S787" s="43">
        <v>-378926.06666700001</v>
      </c>
      <c r="T787" s="38">
        <v>1.1267300663596458</v>
      </c>
    </row>
    <row r="788" spans="1:20" ht="14.4" hidden="1" customHeight="1" outlineLevel="4" collapsed="1" x14ac:dyDescent="0.3">
      <c r="A788" s="25" t="s">
        <v>2</v>
      </c>
      <c r="B788" s="25" t="s">
        <v>2</v>
      </c>
      <c r="C788" s="40" t="s">
        <v>2</v>
      </c>
      <c r="D788" s="41" t="s">
        <v>2</v>
      </c>
      <c r="E788" s="41" t="s">
        <v>2</v>
      </c>
      <c r="F788" s="25" t="s">
        <v>2</v>
      </c>
      <c r="H788" s="42">
        <v>100000</v>
      </c>
      <c r="I788" s="42">
        <v>0</v>
      </c>
      <c r="J788" s="42">
        <v>100000</v>
      </c>
      <c r="K788" s="42">
        <v>1270.56</v>
      </c>
      <c r="L788" s="42">
        <v>0</v>
      </c>
      <c r="M788" s="42">
        <v>1270.56</v>
      </c>
      <c r="N788" s="42">
        <v>98729.44</v>
      </c>
      <c r="O788" s="38">
        <v>1.2705599999999999E-2</v>
      </c>
      <c r="P788" s="42">
        <v>24440.720000000001</v>
      </c>
      <c r="Q788" s="42">
        <v>55000</v>
      </c>
      <c r="R788" s="42">
        <v>79440.72</v>
      </c>
      <c r="S788" s="42">
        <v>20559.28</v>
      </c>
      <c r="T788" s="38">
        <v>0.79440719999999998</v>
      </c>
    </row>
    <row r="789" spans="1:20" ht="14.4" hidden="1" customHeight="1" outlineLevel="4" collapsed="1" x14ac:dyDescent="0.3">
      <c r="A789" s="25" t="s">
        <v>2</v>
      </c>
      <c r="B789" s="25" t="s">
        <v>2</v>
      </c>
      <c r="C789" s="40" t="s">
        <v>2</v>
      </c>
      <c r="D789" s="41" t="s">
        <v>2</v>
      </c>
      <c r="E789" s="41" t="s">
        <v>2</v>
      </c>
      <c r="F789" s="25" t="s">
        <v>2</v>
      </c>
      <c r="H789" s="42">
        <v>5670831</v>
      </c>
      <c r="I789" s="43">
        <v>-6390558</v>
      </c>
      <c r="J789" s="43">
        <v>-719727</v>
      </c>
      <c r="K789" s="42">
        <v>0</v>
      </c>
      <c r="L789" s="42">
        <v>0</v>
      </c>
      <c r="M789" s="42">
        <v>0</v>
      </c>
      <c r="N789" s="43">
        <v>-719727</v>
      </c>
      <c r="O789" s="38">
        <v>0</v>
      </c>
      <c r="P789" s="42">
        <v>0</v>
      </c>
      <c r="Q789" s="42">
        <v>0</v>
      </c>
      <c r="R789" s="42">
        <v>0</v>
      </c>
      <c r="S789" s="43">
        <v>-719727</v>
      </c>
      <c r="T789" s="38">
        <v>0</v>
      </c>
    </row>
    <row r="790" spans="1:20" ht="14.4" hidden="1" customHeight="1" outlineLevel="4" collapsed="1" x14ac:dyDescent="0.3">
      <c r="A790" s="25" t="s">
        <v>2</v>
      </c>
      <c r="B790" s="25" t="s">
        <v>2</v>
      </c>
      <c r="C790" s="40" t="s">
        <v>2</v>
      </c>
      <c r="D790" s="41" t="s">
        <v>2</v>
      </c>
      <c r="E790" s="41" t="s">
        <v>2</v>
      </c>
      <c r="F790" s="25" t="s">
        <v>2</v>
      </c>
      <c r="H790" s="42">
        <v>0</v>
      </c>
      <c r="I790" s="42">
        <v>1014525</v>
      </c>
      <c r="J790" s="42">
        <v>1014525</v>
      </c>
      <c r="K790" s="42">
        <v>0</v>
      </c>
      <c r="L790" s="42">
        <v>0</v>
      </c>
      <c r="M790" s="42">
        <v>0</v>
      </c>
      <c r="N790" s="42">
        <v>1014525</v>
      </c>
      <c r="O790" s="38">
        <v>0</v>
      </c>
      <c r="P790" s="42">
        <v>0</v>
      </c>
      <c r="Q790" s="42">
        <v>1014525</v>
      </c>
      <c r="R790" s="42">
        <v>1014525</v>
      </c>
      <c r="S790" s="42">
        <v>0</v>
      </c>
      <c r="T790" s="38">
        <v>1</v>
      </c>
    </row>
    <row r="791" spans="1:20" ht="14.4" hidden="1" customHeight="1" outlineLevel="4" collapsed="1" x14ac:dyDescent="0.3">
      <c r="A791" s="25" t="s">
        <v>2</v>
      </c>
      <c r="B791" s="25" t="s">
        <v>2</v>
      </c>
      <c r="C791" s="40" t="s">
        <v>2</v>
      </c>
      <c r="D791" s="41" t="s">
        <v>2</v>
      </c>
      <c r="E791" s="41" t="s">
        <v>2</v>
      </c>
      <c r="F791" s="25" t="s">
        <v>2</v>
      </c>
      <c r="H791" s="42">
        <v>0</v>
      </c>
      <c r="I791" s="42">
        <v>1454888</v>
      </c>
      <c r="J791" s="42">
        <v>1454888</v>
      </c>
      <c r="K791" s="42">
        <v>425000</v>
      </c>
      <c r="L791" s="42">
        <v>0</v>
      </c>
      <c r="M791" s="42">
        <v>425000</v>
      </c>
      <c r="N791" s="42">
        <v>1029888</v>
      </c>
      <c r="O791" s="38">
        <v>0.29211870604472645</v>
      </c>
      <c r="P791" s="42">
        <v>425000</v>
      </c>
      <c r="Q791" s="42">
        <v>1029888</v>
      </c>
      <c r="R791" s="42">
        <v>1454888</v>
      </c>
      <c r="S791" s="42">
        <v>0</v>
      </c>
      <c r="T791" s="38">
        <v>1</v>
      </c>
    </row>
    <row r="792" spans="1:20" ht="14.4" hidden="1" customHeight="1" outlineLevel="4" collapsed="1" x14ac:dyDescent="0.3">
      <c r="A792" s="25" t="s">
        <v>2</v>
      </c>
      <c r="B792" s="25" t="s">
        <v>2</v>
      </c>
      <c r="C792" s="40" t="s">
        <v>2</v>
      </c>
      <c r="D792" s="41" t="s">
        <v>2</v>
      </c>
      <c r="E792" s="41" t="s">
        <v>2</v>
      </c>
      <c r="F792" s="25" t="s">
        <v>2</v>
      </c>
      <c r="H792" s="42">
        <v>11420897</v>
      </c>
      <c r="I792" s="42">
        <v>521382</v>
      </c>
      <c r="J792" s="42">
        <v>11942279</v>
      </c>
      <c r="K792" s="42">
        <v>5795025</v>
      </c>
      <c r="L792" s="42">
        <v>0</v>
      </c>
      <c r="M792" s="42">
        <v>5795025</v>
      </c>
      <c r="N792" s="42">
        <v>6147254</v>
      </c>
      <c r="O792" s="38">
        <v>0.48525285667836099</v>
      </c>
      <c r="P792" s="42">
        <v>12058531</v>
      </c>
      <c r="Q792" s="43">
        <v>-8385</v>
      </c>
      <c r="R792" s="42">
        <v>12050146</v>
      </c>
      <c r="S792" s="43">
        <v>-107867</v>
      </c>
      <c r="T792" s="38">
        <v>1.0090323630858062</v>
      </c>
    </row>
    <row r="793" spans="1:20" ht="14.4" hidden="1" customHeight="1" outlineLevel="4" collapsed="1" x14ac:dyDescent="0.3">
      <c r="A793" s="25" t="s">
        <v>2</v>
      </c>
      <c r="B793" s="25" t="s">
        <v>2</v>
      </c>
      <c r="C793" s="40" t="s">
        <v>2</v>
      </c>
      <c r="D793" s="41" t="s">
        <v>2</v>
      </c>
      <c r="E793" s="41" t="s">
        <v>2</v>
      </c>
      <c r="F793" s="25" t="s">
        <v>2</v>
      </c>
      <c r="H793" s="42">
        <v>0</v>
      </c>
      <c r="I793" s="42">
        <v>0</v>
      </c>
      <c r="J793" s="42">
        <v>0</v>
      </c>
      <c r="K793" s="42">
        <v>10715.71</v>
      </c>
      <c r="L793" s="42">
        <v>12277.95</v>
      </c>
      <c r="M793" s="42">
        <v>22993.66</v>
      </c>
      <c r="N793" s="43">
        <v>-22993.66</v>
      </c>
      <c r="O793" s="45">
        <v>-1</v>
      </c>
      <c r="P793" s="42">
        <v>10715.71</v>
      </c>
      <c r="Q793" s="43">
        <v>-22994</v>
      </c>
      <c r="R793" s="43">
        <v>-12278.29</v>
      </c>
      <c r="S793" s="42">
        <v>0.34</v>
      </c>
      <c r="T793" s="45">
        <v>-1</v>
      </c>
    </row>
    <row r="794" spans="1:20" ht="14.4" hidden="1" customHeight="1" outlineLevel="4" collapsed="1" x14ac:dyDescent="0.3">
      <c r="A794" s="25" t="s">
        <v>2</v>
      </c>
      <c r="B794" s="25" t="s">
        <v>2</v>
      </c>
      <c r="C794" s="40" t="s">
        <v>2</v>
      </c>
      <c r="D794" s="41" t="s">
        <v>2</v>
      </c>
      <c r="E794" s="41" t="s">
        <v>2</v>
      </c>
      <c r="F794" s="25" t="s">
        <v>2</v>
      </c>
      <c r="H794" s="42">
        <v>0</v>
      </c>
      <c r="I794" s="42">
        <v>442129</v>
      </c>
      <c r="J794" s="42">
        <v>442129</v>
      </c>
      <c r="K794" s="42">
        <v>0</v>
      </c>
      <c r="L794" s="42">
        <v>0</v>
      </c>
      <c r="M794" s="42">
        <v>0</v>
      </c>
      <c r="N794" s="42">
        <v>442129</v>
      </c>
      <c r="O794" s="38">
        <v>0</v>
      </c>
      <c r="P794" s="42">
        <v>0</v>
      </c>
      <c r="Q794" s="42">
        <v>400000</v>
      </c>
      <c r="R794" s="42">
        <v>400000</v>
      </c>
      <c r="S794" s="42">
        <v>42129</v>
      </c>
      <c r="T794" s="38">
        <v>0.90471333027238654</v>
      </c>
    </row>
    <row r="795" spans="1:20" ht="14.4" hidden="1" customHeight="1" outlineLevel="4" collapsed="1" x14ac:dyDescent="0.3">
      <c r="A795" s="25" t="s">
        <v>2</v>
      </c>
      <c r="B795" s="25" t="s">
        <v>2</v>
      </c>
      <c r="C795" s="40" t="s">
        <v>2</v>
      </c>
      <c r="D795" s="41" t="s">
        <v>2</v>
      </c>
      <c r="E795" s="41" t="s">
        <v>2</v>
      </c>
      <c r="F795" s="25" t="s">
        <v>2</v>
      </c>
      <c r="H795" s="42">
        <v>90000</v>
      </c>
      <c r="I795" s="43">
        <v>-10</v>
      </c>
      <c r="J795" s="42">
        <v>89990</v>
      </c>
      <c r="K795" s="42">
        <v>44325.95</v>
      </c>
      <c r="L795" s="42">
        <v>0</v>
      </c>
      <c r="M795" s="42">
        <v>44325.95</v>
      </c>
      <c r="N795" s="42">
        <v>45664.05</v>
      </c>
      <c r="O795" s="38">
        <v>0.49256528503167019</v>
      </c>
      <c r="P795" s="42">
        <v>77848.306668000005</v>
      </c>
      <c r="Q795" s="42">
        <v>0</v>
      </c>
      <c r="R795" s="42">
        <v>77848.306668000005</v>
      </c>
      <c r="S795" s="42">
        <v>12141.693332000001</v>
      </c>
      <c r="T795" s="38">
        <v>0.86507730490054446</v>
      </c>
    </row>
    <row r="796" spans="1:20" ht="14.4" hidden="1" customHeight="1" outlineLevel="4" collapsed="1" x14ac:dyDescent="0.3">
      <c r="A796" s="25" t="s">
        <v>2</v>
      </c>
      <c r="B796" s="25" t="s">
        <v>2</v>
      </c>
      <c r="C796" s="40" t="s">
        <v>2</v>
      </c>
      <c r="D796" s="41" t="s">
        <v>2</v>
      </c>
      <c r="E796" s="41" t="s">
        <v>2</v>
      </c>
      <c r="F796" s="25" t="s">
        <v>2</v>
      </c>
      <c r="H796" s="42">
        <v>2287932</v>
      </c>
      <c r="I796" s="42">
        <v>0</v>
      </c>
      <c r="J796" s="42">
        <v>2287932</v>
      </c>
      <c r="K796" s="42">
        <v>0</v>
      </c>
      <c r="L796" s="42">
        <v>0</v>
      </c>
      <c r="M796" s="42">
        <v>0</v>
      </c>
      <c r="N796" s="42">
        <v>2287932</v>
      </c>
      <c r="O796" s="38">
        <v>0</v>
      </c>
      <c r="P796" s="42">
        <v>0</v>
      </c>
      <c r="Q796" s="42">
        <v>2287932</v>
      </c>
      <c r="R796" s="42">
        <v>2287932</v>
      </c>
      <c r="S796" s="42">
        <v>0</v>
      </c>
      <c r="T796" s="38">
        <v>1</v>
      </c>
    </row>
    <row r="797" spans="1:20" ht="14.4" hidden="1" customHeight="1" outlineLevel="4" collapsed="1" x14ac:dyDescent="0.3">
      <c r="A797" s="25" t="s">
        <v>2</v>
      </c>
      <c r="B797" s="25" t="s">
        <v>2</v>
      </c>
      <c r="C797" s="40" t="s">
        <v>2</v>
      </c>
      <c r="D797" s="41" t="s">
        <v>2</v>
      </c>
      <c r="E797" s="41" t="s">
        <v>2</v>
      </c>
      <c r="F797" s="25" t="s">
        <v>2</v>
      </c>
      <c r="H797" s="42">
        <v>0</v>
      </c>
      <c r="I797" s="42">
        <v>0</v>
      </c>
      <c r="J797" s="42">
        <v>0</v>
      </c>
      <c r="K797" s="42">
        <v>932.99</v>
      </c>
      <c r="L797" s="42">
        <v>0</v>
      </c>
      <c r="M797" s="42">
        <v>932.99</v>
      </c>
      <c r="N797" s="43">
        <v>-932.99</v>
      </c>
      <c r="O797" s="45">
        <v>-1</v>
      </c>
      <c r="P797" s="42">
        <v>932.99</v>
      </c>
      <c r="Q797" s="42">
        <v>0</v>
      </c>
      <c r="R797" s="42">
        <v>932.99</v>
      </c>
      <c r="S797" s="43">
        <v>-932.99</v>
      </c>
      <c r="T797" s="45">
        <v>-1</v>
      </c>
    </row>
    <row r="798" spans="1:20" ht="14.4" hidden="1" customHeight="1" outlineLevel="4" collapsed="1" x14ac:dyDescent="0.3">
      <c r="A798" s="25" t="s">
        <v>2</v>
      </c>
      <c r="B798" s="25" t="s">
        <v>2</v>
      </c>
      <c r="C798" s="40" t="s">
        <v>2</v>
      </c>
      <c r="D798" s="41" t="s">
        <v>2</v>
      </c>
      <c r="E798" s="41" t="s">
        <v>2</v>
      </c>
      <c r="F798" s="25" t="s">
        <v>2</v>
      </c>
      <c r="H798" s="42">
        <v>0</v>
      </c>
      <c r="I798" s="42">
        <v>0</v>
      </c>
      <c r="J798" s="42">
        <v>0</v>
      </c>
      <c r="K798" s="42">
        <v>451.8</v>
      </c>
      <c r="L798" s="42">
        <v>0</v>
      </c>
      <c r="M798" s="42">
        <v>451.8</v>
      </c>
      <c r="N798" s="43">
        <v>-451.8</v>
      </c>
      <c r="O798" s="45">
        <v>-1</v>
      </c>
      <c r="P798" s="42">
        <v>8517.8633329999993</v>
      </c>
      <c r="Q798" s="42">
        <v>0</v>
      </c>
      <c r="R798" s="42">
        <v>8517.8633329999993</v>
      </c>
      <c r="S798" s="43">
        <v>-8517.8633329999993</v>
      </c>
      <c r="T798" s="45">
        <v>-1</v>
      </c>
    </row>
    <row r="799" spans="1:20" ht="14.4" hidden="1" customHeight="1" outlineLevel="4" collapsed="1" x14ac:dyDescent="0.3">
      <c r="A799" s="25" t="s">
        <v>2</v>
      </c>
      <c r="B799" s="25" t="s">
        <v>2</v>
      </c>
      <c r="C799" s="40" t="s">
        <v>2</v>
      </c>
      <c r="D799" s="41" t="s">
        <v>2</v>
      </c>
      <c r="E799" s="41" t="s">
        <v>2</v>
      </c>
      <c r="F799" s="25" t="s">
        <v>2</v>
      </c>
      <c r="H799" s="42">
        <v>0</v>
      </c>
      <c r="I799" s="42">
        <v>0</v>
      </c>
      <c r="J799" s="42">
        <v>0</v>
      </c>
      <c r="K799" s="42">
        <v>360.38</v>
      </c>
      <c r="L799" s="42">
        <v>0</v>
      </c>
      <c r="M799" s="42">
        <v>360.38</v>
      </c>
      <c r="N799" s="43">
        <v>-360.38</v>
      </c>
      <c r="O799" s="45">
        <v>-1</v>
      </c>
      <c r="P799" s="42">
        <v>360.38</v>
      </c>
      <c r="Q799" s="42">
        <v>0</v>
      </c>
      <c r="R799" s="42">
        <v>360.38</v>
      </c>
      <c r="S799" s="43">
        <v>-360.38</v>
      </c>
      <c r="T799" s="45">
        <v>-1</v>
      </c>
    </row>
    <row r="800" spans="1:20" ht="14.4" hidden="1" customHeight="1" outlineLevel="4" collapsed="1" x14ac:dyDescent="0.3">
      <c r="A800" s="25" t="s">
        <v>2</v>
      </c>
      <c r="B800" s="25" t="s">
        <v>2</v>
      </c>
      <c r="C800" s="40" t="s">
        <v>2</v>
      </c>
      <c r="D800" s="41" t="s">
        <v>2</v>
      </c>
      <c r="E800" s="41" t="s">
        <v>2</v>
      </c>
      <c r="F800" s="25" t="s">
        <v>2</v>
      </c>
      <c r="H800" s="42">
        <v>0</v>
      </c>
      <c r="I800" s="42">
        <v>0</v>
      </c>
      <c r="J800" s="42">
        <v>0</v>
      </c>
      <c r="K800" s="42">
        <v>158.22</v>
      </c>
      <c r="L800" s="42">
        <v>0</v>
      </c>
      <c r="M800" s="42">
        <v>158.22</v>
      </c>
      <c r="N800" s="43">
        <v>-158.22</v>
      </c>
      <c r="O800" s="45">
        <v>-1</v>
      </c>
      <c r="P800" s="42">
        <v>158.22</v>
      </c>
      <c r="Q800" s="42">
        <v>0</v>
      </c>
      <c r="R800" s="42">
        <v>158.22</v>
      </c>
      <c r="S800" s="43">
        <v>-158.22</v>
      </c>
      <c r="T800" s="45">
        <v>-1</v>
      </c>
    </row>
    <row r="801" spans="1:20" ht="14.4" hidden="1" customHeight="1" outlineLevel="4" collapsed="1" x14ac:dyDescent="0.3">
      <c r="A801" s="25" t="s">
        <v>2</v>
      </c>
      <c r="B801" s="25" t="s">
        <v>2</v>
      </c>
      <c r="C801" s="40" t="s">
        <v>2</v>
      </c>
      <c r="D801" s="41" t="s">
        <v>2</v>
      </c>
      <c r="E801" s="41" t="s">
        <v>2</v>
      </c>
      <c r="F801" s="25" t="s">
        <v>2</v>
      </c>
      <c r="H801" s="42">
        <v>0</v>
      </c>
      <c r="I801" s="42">
        <v>0</v>
      </c>
      <c r="J801" s="42">
        <v>0</v>
      </c>
      <c r="K801" s="42">
        <v>364.23</v>
      </c>
      <c r="L801" s="42">
        <v>0</v>
      </c>
      <c r="M801" s="42">
        <v>364.23</v>
      </c>
      <c r="N801" s="43">
        <v>-364.23</v>
      </c>
      <c r="O801" s="45">
        <v>-1</v>
      </c>
      <c r="P801" s="42">
        <v>364.23</v>
      </c>
      <c r="Q801" s="42">
        <v>0</v>
      </c>
      <c r="R801" s="42">
        <v>364.23</v>
      </c>
      <c r="S801" s="43">
        <v>-364.23</v>
      </c>
      <c r="T801" s="45">
        <v>-1</v>
      </c>
    </row>
    <row r="802" spans="1:20" ht="14.4" hidden="1" customHeight="1" outlineLevel="4" collapsed="1" x14ac:dyDescent="0.3">
      <c r="A802" s="25" t="s">
        <v>2</v>
      </c>
      <c r="B802" s="25" t="s">
        <v>2</v>
      </c>
      <c r="C802" s="40" t="s">
        <v>2</v>
      </c>
      <c r="D802" s="41" t="s">
        <v>2</v>
      </c>
      <c r="E802" s="41" t="s">
        <v>2</v>
      </c>
      <c r="F802" s="25" t="s">
        <v>2</v>
      </c>
      <c r="H802" s="42">
        <v>0</v>
      </c>
      <c r="I802" s="42">
        <v>0</v>
      </c>
      <c r="J802" s="42">
        <v>0</v>
      </c>
      <c r="K802" s="42">
        <v>1197.8399999999999</v>
      </c>
      <c r="L802" s="42">
        <v>0</v>
      </c>
      <c r="M802" s="42">
        <v>1197.8399999999999</v>
      </c>
      <c r="N802" s="43">
        <v>-1197.8399999999999</v>
      </c>
      <c r="O802" s="45">
        <v>-1</v>
      </c>
      <c r="P802" s="42">
        <v>1197.8399999999999</v>
      </c>
      <c r="Q802" s="42">
        <v>0</v>
      </c>
      <c r="R802" s="42">
        <v>1197.8399999999999</v>
      </c>
      <c r="S802" s="43">
        <v>-1197.8399999999999</v>
      </c>
      <c r="T802" s="45">
        <v>-1</v>
      </c>
    </row>
    <row r="803" spans="1:20" ht="14.4" hidden="1" customHeight="1" outlineLevel="4" collapsed="1" x14ac:dyDescent="0.3">
      <c r="A803" s="25" t="s">
        <v>2</v>
      </c>
      <c r="B803" s="25" t="s">
        <v>2</v>
      </c>
      <c r="C803" s="40" t="s">
        <v>2</v>
      </c>
      <c r="D803" s="41" t="s">
        <v>2</v>
      </c>
      <c r="E803" s="41" t="s">
        <v>2</v>
      </c>
      <c r="F803" s="25" t="s">
        <v>2</v>
      </c>
      <c r="H803" s="42">
        <v>0</v>
      </c>
      <c r="I803" s="42">
        <v>0</v>
      </c>
      <c r="J803" s="42">
        <v>0</v>
      </c>
      <c r="K803" s="42">
        <v>45.04</v>
      </c>
      <c r="L803" s="42">
        <v>0</v>
      </c>
      <c r="M803" s="42">
        <v>45.04</v>
      </c>
      <c r="N803" s="43">
        <v>-45.04</v>
      </c>
      <c r="O803" s="45">
        <v>-1</v>
      </c>
      <c r="P803" s="42">
        <v>45.04</v>
      </c>
      <c r="Q803" s="42">
        <v>0</v>
      </c>
      <c r="R803" s="42">
        <v>45.04</v>
      </c>
      <c r="S803" s="43">
        <v>-45.04</v>
      </c>
      <c r="T803" s="45">
        <v>-1</v>
      </c>
    </row>
    <row r="804" spans="1:20" ht="14.4" hidden="1" customHeight="1" outlineLevel="4" collapsed="1" x14ac:dyDescent="0.3">
      <c r="A804" s="25" t="s">
        <v>2</v>
      </c>
      <c r="B804" s="25" t="s">
        <v>2</v>
      </c>
      <c r="C804" s="40" t="s">
        <v>2</v>
      </c>
      <c r="D804" s="41" t="s">
        <v>2</v>
      </c>
      <c r="E804" s="41" t="s">
        <v>2</v>
      </c>
      <c r="F804" s="25" t="s">
        <v>2</v>
      </c>
      <c r="H804" s="42">
        <v>0</v>
      </c>
      <c r="I804" s="42">
        <v>0</v>
      </c>
      <c r="J804" s="42">
        <v>0</v>
      </c>
      <c r="K804" s="43">
        <v>-656.89</v>
      </c>
      <c r="L804" s="42">
        <v>0</v>
      </c>
      <c r="M804" s="43">
        <v>-656.89</v>
      </c>
      <c r="N804" s="42">
        <v>656.89</v>
      </c>
      <c r="O804" s="45">
        <v>-1</v>
      </c>
      <c r="P804" s="42">
        <v>1450.4533329999999</v>
      </c>
      <c r="Q804" s="42">
        <v>0</v>
      </c>
      <c r="R804" s="42">
        <v>1450.4533329999999</v>
      </c>
      <c r="S804" s="43">
        <v>-1450.4533329999999</v>
      </c>
      <c r="T804" s="45">
        <v>-1</v>
      </c>
    </row>
    <row r="805" spans="1:20" ht="14.4" hidden="1" customHeight="1" outlineLevel="4" collapsed="1" x14ac:dyDescent="0.3">
      <c r="A805" s="25" t="s">
        <v>2</v>
      </c>
      <c r="B805" s="25" t="s">
        <v>2</v>
      </c>
      <c r="C805" s="40" t="s">
        <v>2</v>
      </c>
      <c r="D805" s="41" t="s">
        <v>2</v>
      </c>
      <c r="E805" s="41" t="s">
        <v>2</v>
      </c>
      <c r="F805" s="25" t="s">
        <v>2</v>
      </c>
      <c r="H805" s="42">
        <v>0</v>
      </c>
      <c r="I805" s="42">
        <v>0</v>
      </c>
      <c r="J805" s="42">
        <v>0</v>
      </c>
      <c r="K805" s="42">
        <v>306.18</v>
      </c>
      <c r="L805" s="42">
        <v>0</v>
      </c>
      <c r="M805" s="42">
        <v>306.18</v>
      </c>
      <c r="N805" s="43">
        <v>-306.18</v>
      </c>
      <c r="O805" s="45">
        <v>-1</v>
      </c>
      <c r="P805" s="42">
        <v>963.66666599999996</v>
      </c>
      <c r="Q805" s="42">
        <v>0</v>
      </c>
      <c r="R805" s="42">
        <v>963.66666599999996</v>
      </c>
      <c r="S805" s="43">
        <v>-963.66666599999996</v>
      </c>
      <c r="T805" s="45">
        <v>-1</v>
      </c>
    </row>
    <row r="806" spans="1:20" ht="14.4" hidden="1" customHeight="1" outlineLevel="4" collapsed="1" x14ac:dyDescent="0.3">
      <c r="A806" s="25" t="s">
        <v>2</v>
      </c>
      <c r="B806" s="25" t="s">
        <v>2</v>
      </c>
      <c r="C806" s="40" t="s">
        <v>2</v>
      </c>
      <c r="D806" s="41" t="s">
        <v>2</v>
      </c>
      <c r="E806" s="41" t="s">
        <v>2</v>
      </c>
      <c r="F806" s="25" t="s">
        <v>2</v>
      </c>
      <c r="H806" s="42">
        <v>0</v>
      </c>
      <c r="I806" s="42">
        <v>0</v>
      </c>
      <c r="J806" s="42">
        <v>0</v>
      </c>
      <c r="K806" s="43">
        <v>-171.73</v>
      </c>
      <c r="L806" s="42">
        <v>0</v>
      </c>
      <c r="M806" s="43">
        <v>-171.73</v>
      </c>
      <c r="N806" s="42">
        <v>171.73</v>
      </c>
      <c r="O806" s="45">
        <v>-1</v>
      </c>
      <c r="P806" s="42">
        <v>478.936666</v>
      </c>
      <c r="Q806" s="42">
        <v>0</v>
      </c>
      <c r="R806" s="42">
        <v>478.936666</v>
      </c>
      <c r="S806" s="43">
        <v>-478.936666</v>
      </c>
      <c r="T806" s="45">
        <v>-1</v>
      </c>
    </row>
    <row r="807" spans="1:20" ht="14.4" hidden="1" customHeight="1" outlineLevel="4" collapsed="1" x14ac:dyDescent="0.3">
      <c r="A807" s="25" t="s">
        <v>2</v>
      </c>
      <c r="B807" s="25" t="s">
        <v>2</v>
      </c>
      <c r="C807" s="40" t="s">
        <v>2</v>
      </c>
      <c r="D807" s="41" t="s">
        <v>2</v>
      </c>
      <c r="E807" s="41" t="s">
        <v>2</v>
      </c>
      <c r="F807" s="25" t="s">
        <v>2</v>
      </c>
      <c r="H807" s="42">
        <v>0</v>
      </c>
      <c r="I807" s="42">
        <v>0</v>
      </c>
      <c r="J807" s="42">
        <v>0</v>
      </c>
      <c r="K807" s="42">
        <v>57950.54</v>
      </c>
      <c r="L807" s="42">
        <v>0</v>
      </c>
      <c r="M807" s="42">
        <v>57950.54</v>
      </c>
      <c r="N807" s="43">
        <v>-57950.54</v>
      </c>
      <c r="O807" s="45">
        <v>-1</v>
      </c>
      <c r="P807" s="42">
        <v>59984.04</v>
      </c>
      <c r="Q807" s="42">
        <v>0</v>
      </c>
      <c r="R807" s="42">
        <v>59984.04</v>
      </c>
      <c r="S807" s="43">
        <v>-59984.04</v>
      </c>
      <c r="T807" s="45">
        <v>-1</v>
      </c>
    </row>
    <row r="808" spans="1:20" ht="14.4" hidden="1" customHeight="1" outlineLevel="4" collapsed="1" x14ac:dyDescent="0.3">
      <c r="A808" s="25" t="s">
        <v>2</v>
      </c>
      <c r="B808" s="25" t="s">
        <v>2</v>
      </c>
      <c r="C808" s="40" t="s">
        <v>2</v>
      </c>
      <c r="D808" s="41" t="s">
        <v>2</v>
      </c>
      <c r="E808" s="41" t="s">
        <v>2</v>
      </c>
      <c r="F808" s="25" t="s">
        <v>2</v>
      </c>
      <c r="H808" s="42">
        <v>0</v>
      </c>
      <c r="I808" s="42">
        <v>0</v>
      </c>
      <c r="J808" s="42">
        <v>0</v>
      </c>
      <c r="K808" s="43">
        <v>-57.5</v>
      </c>
      <c r="L808" s="42">
        <v>0</v>
      </c>
      <c r="M808" s="43">
        <v>-57.5</v>
      </c>
      <c r="N808" s="42">
        <v>57.5</v>
      </c>
      <c r="O808" s="45">
        <v>-1</v>
      </c>
      <c r="P808" s="43">
        <v>-38.333334000000001</v>
      </c>
      <c r="Q808" s="42">
        <v>0</v>
      </c>
      <c r="R808" s="43">
        <v>-38.333334000000001</v>
      </c>
      <c r="S808" s="42">
        <v>38.333334000000001</v>
      </c>
      <c r="T808" s="45">
        <v>-1</v>
      </c>
    </row>
    <row r="809" spans="1:20" ht="14.4" hidden="1" customHeight="1" outlineLevel="4" collapsed="1" x14ac:dyDescent="0.3">
      <c r="A809" s="25" t="s">
        <v>2</v>
      </c>
      <c r="B809" s="25" t="s">
        <v>2</v>
      </c>
      <c r="C809" s="40" t="s">
        <v>2</v>
      </c>
      <c r="D809" s="41" t="s">
        <v>2</v>
      </c>
      <c r="E809" s="41" t="s">
        <v>2</v>
      </c>
      <c r="F809" s="25" t="s">
        <v>2</v>
      </c>
      <c r="H809" s="42">
        <v>0</v>
      </c>
      <c r="I809" s="42">
        <v>0</v>
      </c>
      <c r="J809" s="42">
        <v>0</v>
      </c>
      <c r="K809" s="42">
        <v>315.91000000000003</v>
      </c>
      <c r="L809" s="42">
        <v>0</v>
      </c>
      <c r="M809" s="42">
        <v>315.91000000000003</v>
      </c>
      <c r="N809" s="43">
        <v>-315.91000000000003</v>
      </c>
      <c r="O809" s="45">
        <v>-1</v>
      </c>
      <c r="P809" s="42">
        <v>315.91000000000003</v>
      </c>
      <c r="Q809" s="42">
        <v>0</v>
      </c>
      <c r="R809" s="42">
        <v>315.91000000000003</v>
      </c>
      <c r="S809" s="43">
        <v>-315.91000000000003</v>
      </c>
      <c r="T809" s="45">
        <v>-1</v>
      </c>
    </row>
    <row r="810" spans="1:20" ht="14.4" hidden="1" customHeight="1" outlineLevel="4" collapsed="1" x14ac:dyDescent="0.3">
      <c r="A810" s="25" t="s">
        <v>2</v>
      </c>
      <c r="B810" s="25" t="s">
        <v>2</v>
      </c>
      <c r="C810" s="40" t="s">
        <v>2</v>
      </c>
      <c r="D810" s="41" t="s">
        <v>2</v>
      </c>
      <c r="E810" s="41" t="s">
        <v>2</v>
      </c>
      <c r="F810" s="25" t="s">
        <v>2</v>
      </c>
      <c r="H810" s="42">
        <v>0</v>
      </c>
      <c r="I810" s="42">
        <v>0</v>
      </c>
      <c r="J810" s="42">
        <v>0</v>
      </c>
      <c r="K810" s="42">
        <v>439.23</v>
      </c>
      <c r="L810" s="42">
        <v>0</v>
      </c>
      <c r="M810" s="42">
        <v>439.23</v>
      </c>
      <c r="N810" s="43">
        <v>-439.23</v>
      </c>
      <c r="O810" s="45">
        <v>-1</v>
      </c>
      <c r="P810" s="42">
        <v>439.23</v>
      </c>
      <c r="Q810" s="42">
        <v>0</v>
      </c>
      <c r="R810" s="42">
        <v>439.23</v>
      </c>
      <c r="S810" s="43">
        <v>-439.23</v>
      </c>
      <c r="T810" s="45">
        <v>-1</v>
      </c>
    </row>
    <row r="811" spans="1:20" ht="14.4" hidden="1" customHeight="1" outlineLevel="4" collapsed="1" x14ac:dyDescent="0.3">
      <c r="A811" s="25" t="s">
        <v>2</v>
      </c>
      <c r="B811" s="25" t="s">
        <v>2</v>
      </c>
      <c r="C811" s="40" t="s">
        <v>2</v>
      </c>
      <c r="D811" s="41" t="s">
        <v>2</v>
      </c>
      <c r="E811" s="41" t="s">
        <v>2</v>
      </c>
      <c r="F811" s="25" t="s">
        <v>2</v>
      </c>
      <c r="H811" s="42">
        <v>1000</v>
      </c>
      <c r="I811" s="42">
        <v>0</v>
      </c>
      <c r="J811" s="42">
        <v>1000</v>
      </c>
      <c r="K811" s="42">
        <v>0</v>
      </c>
      <c r="L811" s="42">
        <v>0</v>
      </c>
      <c r="M811" s="42">
        <v>0</v>
      </c>
      <c r="N811" s="42">
        <v>1000</v>
      </c>
      <c r="O811" s="38">
        <v>0</v>
      </c>
      <c r="P811" s="42">
        <v>0</v>
      </c>
      <c r="Q811" s="42">
        <v>0</v>
      </c>
      <c r="R811" s="42">
        <v>0</v>
      </c>
      <c r="S811" s="42">
        <v>1000</v>
      </c>
      <c r="T811" s="38">
        <v>0</v>
      </c>
    </row>
    <row r="812" spans="1:20" ht="14.4" hidden="1" customHeight="1" outlineLevel="4" collapsed="1" x14ac:dyDescent="0.3">
      <c r="A812" s="25" t="s">
        <v>2</v>
      </c>
      <c r="B812" s="25" t="s">
        <v>2</v>
      </c>
      <c r="C812" s="40" t="s">
        <v>2</v>
      </c>
      <c r="D812" s="41" t="s">
        <v>2</v>
      </c>
      <c r="E812" s="41" t="s">
        <v>2</v>
      </c>
      <c r="F812" s="25" t="s">
        <v>2</v>
      </c>
      <c r="H812" s="42">
        <v>0</v>
      </c>
      <c r="I812" s="42">
        <v>0</v>
      </c>
      <c r="J812" s="42">
        <v>0</v>
      </c>
      <c r="K812" s="42">
        <v>9.99</v>
      </c>
      <c r="L812" s="42">
        <v>0</v>
      </c>
      <c r="M812" s="42">
        <v>9.99</v>
      </c>
      <c r="N812" s="43">
        <v>-9.99</v>
      </c>
      <c r="O812" s="45">
        <v>-1</v>
      </c>
      <c r="P812" s="42">
        <v>9.99</v>
      </c>
      <c r="Q812" s="42">
        <v>0</v>
      </c>
      <c r="R812" s="42">
        <v>9.99</v>
      </c>
      <c r="S812" s="43">
        <v>-9.99</v>
      </c>
      <c r="T812" s="45">
        <v>-1</v>
      </c>
    </row>
    <row r="813" spans="1:20" ht="14.4" hidden="1" customHeight="1" outlineLevel="4" collapsed="1" x14ac:dyDescent="0.3">
      <c r="A813" s="25" t="s">
        <v>2</v>
      </c>
      <c r="B813" s="25" t="s">
        <v>2</v>
      </c>
      <c r="C813" s="40" t="s">
        <v>2</v>
      </c>
      <c r="D813" s="41" t="s">
        <v>2</v>
      </c>
      <c r="E813" s="41" t="s">
        <v>2</v>
      </c>
      <c r="F813" s="25" t="s">
        <v>2</v>
      </c>
      <c r="H813" s="42">
        <v>135856</v>
      </c>
      <c r="I813" s="42">
        <v>5896</v>
      </c>
      <c r="J813" s="42">
        <v>141752</v>
      </c>
      <c r="K813" s="42">
        <v>15045.28</v>
      </c>
      <c r="L813" s="42">
        <v>0</v>
      </c>
      <c r="M813" s="42">
        <v>15045.28</v>
      </c>
      <c r="N813" s="42">
        <v>126706.72</v>
      </c>
      <c r="O813" s="38">
        <v>0.10613804390766973</v>
      </c>
      <c r="P813" s="42">
        <v>33091.279999999999</v>
      </c>
      <c r="Q813" s="42">
        <v>0</v>
      </c>
      <c r="R813" s="42">
        <v>33091.279999999999</v>
      </c>
      <c r="S813" s="42">
        <v>108660.72</v>
      </c>
      <c r="T813" s="38">
        <v>0.23344488966645974</v>
      </c>
    </row>
    <row r="814" spans="1:20" ht="14.4" hidden="1" customHeight="1" outlineLevel="4" collapsed="1" x14ac:dyDescent="0.3">
      <c r="A814" s="25" t="s">
        <v>2</v>
      </c>
      <c r="B814" s="25" t="s">
        <v>2</v>
      </c>
      <c r="C814" s="40" t="s">
        <v>2</v>
      </c>
      <c r="D814" s="41" t="s">
        <v>2</v>
      </c>
      <c r="E814" s="41" t="s">
        <v>2</v>
      </c>
      <c r="F814" s="25" t="s">
        <v>2</v>
      </c>
      <c r="H814" s="42">
        <v>6000</v>
      </c>
      <c r="I814" s="42">
        <v>0</v>
      </c>
      <c r="J814" s="42">
        <v>6000</v>
      </c>
      <c r="K814" s="42">
        <v>0</v>
      </c>
      <c r="L814" s="42">
        <v>0</v>
      </c>
      <c r="M814" s="42">
        <v>0</v>
      </c>
      <c r="N814" s="42">
        <v>6000</v>
      </c>
      <c r="O814" s="38">
        <v>0</v>
      </c>
      <c r="P814" s="42">
        <v>0</v>
      </c>
      <c r="Q814" s="42">
        <v>0</v>
      </c>
      <c r="R814" s="42">
        <v>0</v>
      </c>
      <c r="S814" s="42">
        <v>6000</v>
      </c>
      <c r="T814" s="38">
        <v>0</v>
      </c>
    </row>
    <row r="815" spans="1:20" ht="14.4" hidden="1" customHeight="1" outlineLevel="4" collapsed="1" x14ac:dyDescent="0.3">
      <c r="A815" s="25" t="s">
        <v>2</v>
      </c>
      <c r="B815" s="25" t="s">
        <v>2</v>
      </c>
      <c r="C815" s="40" t="s">
        <v>2</v>
      </c>
      <c r="D815" s="41" t="s">
        <v>2</v>
      </c>
      <c r="E815" s="41" t="s">
        <v>2</v>
      </c>
      <c r="F815" s="25" t="s">
        <v>2</v>
      </c>
      <c r="H815" s="42">
        <v>6000</v>
      </c>
      <c r="I815" s="42">
        <v>0</v>
      </c>
      <c r="J815" s="42">
        <v>6000</v>
      </c>
      <c r="K815" s="42">
        <v>0</v>
      </c>
      <c r="L815" s="42">
        <v>0</v>
      </c>
      <c r="M815" s="42">
        <v>0</v>
      </c>
      <c r="N815" s="42">
        <v>6000</v>
      </c>
      <c r="O815" s="38">
        <v>0</v>
      </c>
      <c r="P815" s="42">
        <v>0</v>
      </c>
      <c r="Q815" s="42">
        <v>0</v>
      </c>
      <c r="R815" s="42">
        <v>0</v>
      </c>
      <c r="S815" s="42">
        <v>6000</v>
      </c>
      <c r="T815" s="38">
        <v>0</v>
      </c>
    </row>
    <row r="816" spans="1:20" ht="14.4" hidden="1" customHeight="1" outlineLevel="4" collapsed="1" x14ac:dyDescent="0.3">
      <c r="A816" s="25" t="s">
        <v>2</v>
      </c>
      <c r="B816" s="25" t="s">
        <v>2</v>
      </c>
      <c r="C816" s="40" t="s">
        <v>2</v>
      </c>
      <c r="D816" s="41" t="s">
        <v>2</v>
      </c>
      <c r="E816" s="41" t="s">
        <v>2</v>
      </c>
      <c r="F816" s="25" t="s">
        <v>2</v>
      </c>
      <c r="H816" s="42">
        <v>4000</v>
      </c>
      <c r="I816" s="42">
        <v>0</v>
      </c>
      <c r="J816" s="42">
        <v>4000</v>
      </c>
      <c r="K816" s="43">
        <v>-10574.84</v>
      </c>
      <c r="L816" s="42">
        <v>9800</v>
      </c>
      <c r="M816" s="43">
        <v>-774.84</v>
      </c>
      <c r="N816" s="42">
        <v>4774.84</v>
      </c>
      <c r="O816" s="45">
        <v>-0.19370999999999999</v>
      </c>
      <c r="P816" s="43">
        <v>-15051.506667</v>
      </c>
      <c r="Q816" s="42">
        <v>0</v>
      </c>
      <c r="R816" s="43">
        <v>-15051.506667</v>
      </c>
      <c r="S816" s="42">
        <v>9251.5066669999997</v>
      </c>
      <c r="T816" s="45">
        <v>-1.31287666675</v>
      </c>
    </row>
    <row r="817" spans="1:20" ht="14.4" hidden="1" customHeight="1" outlineLevel="4" collapsed="1" x14ac:dyDescent="0.3">
      <c r="A817" s="25" t="s">
        <v>2</v>
      </c>
      <c r="B817" s="25" t="s">
        <v>2</v>
      </c>
      <c r="C817" s="40" t="s">
        <v>2</v>
      </c>
      <c r="D817" s="41" t="s">
        <v>2</v>
      </c>
      <c r="E817" s="41" t="s">
        <v>2</v>
      </c>
      <c r="F817" s="25" t="s">
        <v>2</v>
      </c>
      <c r="H817" s="42">
        <v>57779</v>
      </c>
      <c r="I817" s="42">
        <v>0</v>
      </c>
      <c r="J817" s="42">
        <v>57779</v>
      </c>
      <c r="K817" s="42">
        <v>43410.400000000001</v>
      </c>
      <c r="L817" s="42">
        <v>0</v>
      </c>
      <c r="M817" s="42">
        <v>43410.400000000001</v>
      </c>
      <c r="N817" s="42">
        <v>14368.6</v>
      </c>
      <c r="O817" s="38">
        <v>0.75131795288945813</v>
      </c>
      <c r="P817" s="42">
        <v>96436</v>
      </c>
      <c r="Q817" s="42">
        <v>0</v>
      </c>
      <c r="R817" s="42">
        <v>96436</v>
      </c>
      <c r="S817" s="43">
        <v>-38657</v>
      </c>
      <c r="T817" s="38">
        <v>1.6690493085723186</v>
      </c>
    </row>
    <row r="818" spans="1:20" ht="14.4" hidden="1" customHeight="1" outlineLevel="4" collapsed="1" x14ac:dyDescent="0.3">
      <c r="A818" s="25" t="s">
        <v>2</v>
      </c>
      <c r="B818" s="25" t="s">
        <v>2</v>
      </c>
      <c r="C818" s="40" t="s">
        <v>2</v>
      </c>
      <c r="D818" s="41" t="s">
        <v>2</v>
      </c>
      <c r="E818" s="41" t="s">
        <v>2</v>
      </c>
      <c r="F818" s="25" t="s">
        <v>2</v>
      </c>
      <c r="H818" s="42">
        <v>16265</v>
      </c>
      <c r="I818" s="42">
        <v>10752</v>
      </c>
      <c r="J818" s="42">
        <v>27017</v>
      </c>
      <c r="K818" s="42">
        <v>0</v>
      </c>
      <c r="L818" s="42">
        <v>0</v>
      </c>
      <c r="M818" s="42">
        <v>0</v>
      </c>
      <c r="N818" s="42">
        <v>27017</v>
      </c>
      <c r="O818" s="38">
        <v>0</v>
      </c>
      <c r="P818" s="42">
        <v>0</v>
      </c>
      <c r="Q818" s="42">
        <v>0</v>
      </c>
      <c r="R818" s="42">
        <v>0</v>
      </c>
      <c r="S818" s="42">
        <v>27017</v>
      </c>
      <c r="T818" s="38">
        <v>0</v>
      </c>
    </row>
    <row r="819" spans="1:20" ht="14.4" hidden="1" customHeight="1" outlineLevel="4" collapsed="1" x14ac:dyDescent="0.3">
      <c r="A819" s="25" t="s">
        <v>2</v>
      </c>
      <c r="B819" s="25" t="s">
        <v>2</v>
      </c>
      <c r="C819" s="40" t="s">
        <v>2</v>
      </c>
      <c r="D819" s="41" t="s">
        <v>2</v>
      </c>
      <c r="E819" s="41" t="s">
        <v>2</v>
      </c>
      <c r="F819" s="25" t="s">
        <v>2</v>
      </c>
      <c r="H819" s="42">
        <v>0</v>
      </c>
      <c r="I819" s="43">
        <v>-1428</v>
      </c>
      <c r="J819" s="43">
        <v>-1428</v>
      </c>
      <c r="K819" s="42">
        <v>0</v>
      </c>
      <c r="L819" s="42">
        <v>0</v>
      </c>
      <c r="M819" s="42">
        <v>0</v>
      </c>
      <c r="N819" s="43">
        <v>-1428</v>
      </c>
      <c r="O819" s="38">
        <v>0</v>
      </c>
      <c r="P819" s="42">
        <v>0</v>
      </c>
      <c r="Q819" s="42">
        <v>0</v>
      </c>
      <c r="R819" s="42">
        <v>0</v>
      </c>
      <c r="S819" s="43">
        <v>-1428</v>
      </c>
      <c r="T819" s="38">
        <v>0</v>
      </c>
    </row>
    <row r="820" spans="1:20" ht="14.4" hidden="1" customHeight="1" outlineLevel="4" collapsed="1" x14ac:dyDescent="0.3">
      <c r="A820" s="25" t="s">
        <v>2</v>
      </c>
      <c r="B820" s="25" t="s">
        <v>2</v>
      </c>
      <c r="C820" s="40" t="s">
        <v>2</v>
      </c>
      <c r="D820" s="41" t="s">
        <v>2</v>
      </c>
      <c r="E820" s="41" t="s">
        <v>2</v>
      </c>
      <c r="F820" s="25" t="s">
        <v>2</v>
      </c>
      <c r="H820" s="42">
        <v>0</v>
      </c>
      <c r="I820" s="42">
        <v>42100</v>
      </c>
      <c r="J820" s="42">
        <v>42100</v>
      </c>
      <c r="K820" s="42">
        <v>0</v>
      </c>
      <c r="L820" s="42">
        <v>0</v>
      </c>
      <c r="M820" s="42">
        <v>0</v>
      </c>
      <c r="N820" s="42">
        <v>42100</v>
      </c>
      <c r="O820" s="38">
        <v>0</v>
      </c>
      <c r="P820" s="42">
        <v>0</v>
      </c>
      <c r="Q820" s="42">
        <v>0</v>
      </c>
      <c r="R820" s="42">
        <v>0</v>
      </c>
      <c r="S820" s="42">
        <v>42100</v>
      </c>
      <c r="T820" s="38">
        <v>0</v>
      </c>
    </row>
    <row r="821" spans="1:20" ht="14.4" hidden="1" customHeight="1" outlineLevel="4" collapsed="1" x14ac:dyDescent="0.3">
      <c r="A821" s="25" t="s">
        <v>2</v>
      </c>
      <c r="B821" s="25" t="s">
        <v>2</v>
      </c>
      <c r="C821" s="40" t="s">
        <v>2</v>
      </c>
      <c r="D821" s="41" t="s">
        <v>2</v>
      </c>
      <c r="E821" s="41" t="s">
        <v>2</v>
      </c>
      <c r="F821" s="25" t="s">
        <v>2</v>
      </c>
      <c r="H821" s="42">
        <v>0</v>
      </c>
      <c r="I821" s="42">
        <v>0</v>
      </c>
      <c r="J821" s="42">
        <v>0</v>
      </c>
      <c r="K821" s="42">
        <v>1200</v>
      </c>
      <c r="L821" s="42">
        <v>0</v>
      </c>
      <c r="M821" s="42">
        <v>1200</v>
      </c>
      <c r="N821" s="43">
        <v>-1200</v>
      </c>
      <c r="O821" s="45">
        <v>-1</v>
      </c>
      <c r="P821" s="42">
        <v>1400</v>
      </c>
      <c r="Q821" s="43">
        <v>-1400</v>
      </c>
      <c r="R821" s="42">
        <v>0</v>
      </c>
      <c r="S821" s="42">
        <v>0</v>
      </c>
      <c r="T821" s="38">
        <v>0</v>
      </c>
    </row>
    <row r="822" spans="1:20" ht="14.4" hidden="1" customHeight="1" outlineLevel="4" collapsed="1" x14ac:dyDescent="0.3">
      <c r="A822" s="25" t="s">
        <v>2</v>
      </c>
      <c r="B822" s="25" t="s">
        <v>2</v>
      </c>
      <c r="C822" s="40" t="s">
        <v>2</v>
      </c>
      <c r="D822" s="41" t="s">
        <v>2</v>
      </c>
      <c r="E822" s="41" t="s">
        <v>2</v>
      </c>
      <c r="F822" s="25" t="s">
        <v>2</v>
      </c>
      <c r="H822" s="42">
        <v>0</v>
      </c>
      <c r="I822" s="42">
        <v>0</v>
      </c>
      <c r="J822" s="42">
        <v>0</v>
      </c>
      <c r="K822" s="42">
        <v>944.55</v>
      </c>
      <c r="L822" s="42">
        <v>0</v>
      </c>
      <c r="M822" s="42">
        <v>944.55</v>
      </c>
      <c r="N822" s="43">
        <v>-944.55</v>
      </c>
      <c r="O822" s="45">
        <v>-1</v>
      </c>
      <c r="P822" s="42">
        <v>1382.76</v>
      </c>
      <c r="Q822" s="42">
        <v>0</v>
      </c>
      <c r="R822" s="42">
        <v>1382.76</v>
      </c>
      <c r="S822" s="43">
        <v>-1382.76</v>
      </c>
      <c r="T822" s="45">
        <v>-1</v>
      </c>
    </row>
    <row r="823" spans="1:20" ht="14.4" hidden="1" customHeight="1" outlineLevel="4" collapsed="1" x14ac:dyDescent="0.3">
      <c r="A823" s="25" t="s">
        <v>2</v>
      </c>
      <c r="B823" s="25" t="s">
        <v>2</v>
      </c>
      <c r="C823" s="40" t="s">
        <v>2</v>
      </c>
      <c r="D823" s="41" t="s">
        <v>2</v>
      </c>
      <c r="E823" s="41" t="s">
        <v>2</v>
      </c>
      <c r="F823" s="25" t="s">
        <v>2</v>
      </c>
      <c r="H823" s="42">
        <v>4000</v>
      </c>
      <c r="I823" s="42">
        <v>0</v>
      </c>
      <c r="J823" s="42">
        <v>4000</v>
      </c>
      <c r="K823" s="42">
        <v>0</v>
      </c>
      <c r="L823" s="42">
        <v>0</v>
      </c>
      <c r="M823" s="42">
        <v>0</v>
      </c>
      <c r="N823" s="42">
        <v>4000</v>
      </c>
      <c r="O823" s="38">
        <v>0</v>
      </c>
      <c r="P823" s="42">
        <v>250</v>
      </c>
      <c r="Q823" s="42">
        <v>0</v>
      </c>
      <c r="R823" s="42">
        <v>250</v>
      </c>
      <c r="S823" s="42">
        <v>3750</v>
      </c>
      <c r="T823" s="38">
        <v>6.25E-2</v>
      </c>
    </row>
    <row r="824" spans="1:20" ht="14.4" hidden="1" customHeight="1" outlineLevel="4" collapsed="1" x14ac:dyDescent="0.3">
      <c r="A824" s="25" t="s">
        <v>2</v>
      </c>
      <c r="B824" s="25" t="s">
        <v>2</v>
      </c>
      <c r="C824" s="40" t="s">
        <v>2</v>
      </c>
      <c r="D824" s="41" t="s">
        <v>2</v>
      </c>
      <c r="E824" s="41" t="s">
        <v>2</v>
      </c>
      <c r="F824" s="25" t="s">
        <v>2</v>
      </c>
      <c r="H824" s="42">
        <v>3400</v>
      </c>
      <c r="I824" s="42">
        <v>0</v>
      </c>
      <c r="J824" s="42">
        <v>3400</v>
      </c>
      <c r="K824" s="42">
        <v>622.91</v>
      </c>
      <c r="L824" s="42">
        <v>0</v>
      </c>
      <c r="M824" s="42">
        <v>622.91</v>
      </c>
      <c r="N824" s="42">
        <v>2777.09</v>
      </c>
      <c r="O824" s="38">
        <v>0.18320882352941176</v>
      </c>
      <c r="P824" s="42">
        <v>1361.343333</v>
      </c>
      <c r="Q824" s="42">
        <v>0</v>
      </c>
      <c r="R824" s="42">
        <v>1361.343333</v>
      </c>
      <c r="S824" s="42">
        <v>2038.656667</v>
      </c>
      <c r="T824" s="38">
        <v>0.40039509794117645</v>
      </c>
    </row>
    <row r="825" spans="1:20" ht="14.4" hidden="1" customHeight="1" outlineLevel="4" collapsed="1" x14ac:dyDescent="0.3">
      <c r="A825" s="25" t="s">
        <v>2</v>
      </c>
      <c r="B825" s="25" t="s">
        <v>2</v>
      </c>
      <c r="C825" s="40" t="s">
        <v>2</v>
      </c>
      <c r="D825" s="41" t="s">
        <v>2</v>
      </c>
      <c r="E825" s="41" t="s">
        <v>2</v>
      </c>
      <c r="F825" s="25" t="s">
        <v>2</v>
      </c>
      <c r="H825" s="42">
        <v>174450</v>
      </c>
      <c r="I825" s="42">
        <v>25131</v>
      </c>
      <c r="J825" s="42">
        <v>199581</v>
      </c>
      <c r="K825" s="42">
        <v>112084.5</v>
      </c>
      <c r="L825" s="42">
        <v>0</v>
      </c>
      <c r="M825" s="42">
        <v>112084.5</v>
      </c>
      <c r="N825" s="42">
        <v>87496.5</v>
      </c>
      <c r="O825" s="38">
        <v>0.56159905000977051</v>
      </c>
      <c r="P825" s="42">
        <v>217332.12</v>
      </c>
      <c r="Q825" s="42">
        <v>0</v>
      </c>
      <c r="R825" s="42">
        <v>217332.12</v>
      </c>
      <c r="S825" s="43">
        <v>-17751.12</v>
      </c>
      <c r="T825" s="38">
        <v>1.0889419333503689</v>
      </c>
    </row>
    <row r="826" spans="1:20" ht="14.4" hidden="1" customHeight="1" outlineLevel="4" collapsed="1" x14ac:dyDescent="0.3">
      <c r="A826" s="25" t="s">
        <v>2</v>
      </c>
      <c r="B826" s="25" t="s">
        <v>2</v>
      </c>
      <c r="C826" s="40" t="s">
        <v>2</v>
      </c>
      <c r="D826" s="41" t="s">
        <v>2</v>
      </c>
      <c r="E826" s="41" t="s">
        <v>2</v>
      </c>
      <c r="F826" s="25" t="s">
        <v>2</v>
      </c>
      <c r="H826" s="42">
        <v>0</v>
      </c>
      <c r="I826" s="42">
        <v>0</v>
      </c>
      <c r="J826" s="42">
        <v>0</v>
      </c>
      <c r="K826" s="42">
        <v>32001.24</v>
      </c>
      <c r="L826" s="42">
        <v>26715.38</v>
      </c>
      <c r="M826" s="42">
        <v>58716.62</v>
      </c>
      <c r="N826" s="43">
        <v>-58716.62</v>
      </c>
      <c r="O826" s="45">
        <v>-1</v>
      </c>
      <c r="P826" s="42">
        <v>97989.533332999999</v>
      </c>
      <c r="Q826" s="42">
        <v>0</v>
      </c>
      <c r="R826" s="42">
        <v>97989.533332999999</v>
      </c>
      <c r="S826" s="43">
        <v>-124704.913333</v>
      </c>
      <c r="T826" s="45">
        <v>-1</v>
      </c>
    </row>
    <row r="827" spans="1:20" ht="14.4" hidden="1" customHeight="1" outlineLevel="4" collapsed="1" x14ac:dyDescent="0.3">
      <c r="A827" s="25" t="s">
        <v>2</v>
      </c>
      <c r="B827" s="25" t="s">
        <v>2</v>
      </c>
      <c r="C827" s="40" t="s">
        <v>2</v>
      </c>
      <c r="D827" s="41" t="s">
        <v>2</v>
      </c>
      <c r="E827" s="41" t="s">
        <v>2</v>
      </c>
      <c r="F827" s="25" t="s">
        <v>2</v>
      </c>
      <c r="H827" s="42">
        <v>0</v>
      </c>
      <c r="I827" s="42">
        <v>0</v>
      </c>
      <c r="J827" s="42">
        <v>0</v>
      </c>
      <c r="K827" s="42">
        <v>0</v>
      </c>
      <c r="L827" s="42">
        <v>0</v>
      </c>
      <c r="M827" s="42">
        <v>0</v>
      </c>
      <c r="N827" s="42">
        <v>0</v>
      </c>
      <c r="O827" s="38">
        <v>0</v>
      </c>
      <c r="P827" s="42">
        <v>6449.78</v>
      </c>
      <c r="Q827" s="42">
        <v>0</v>
      </c>
      <c r="R827" s="42">
        <v>6449.78</v>
      </c>
      <c r="S827" s="43">
        <v>-6449.78</v>
      </c>
      <c r="T827" s="45">
        <v>-1</v>
      </c>
    </row>
    <row r="828" spans="1:20" ht="14.4" hidden="1" customHeight="1" outlineLevel="4" collapsed="1" x14ac:dyDescent="0.3">
      <c r="A828" s="25" t="s">
        <v>2</v>
      </c>
      <c r="B828" s="25" t="s">
        <v>2</v>
      </c>
      <c r="C828" s="40" t="s">
        <v>2</v>
      </c>
      <c r="D828" s="41" t="s">
        <v>2</v>
      </c>
      <c r="E828" s="41" t="s">
        <v>2</v>
      </c>
      <c r="F828" s="25" t="s">
        <v>2</v>
      </c>
      <c r="H828" s="42">
        <v>0</v>
      </c>
      <c r="I828" s="42">
        <v>25000</v>
      </c>
      <c r="J828" s="42">
        <v>25000</v>
      </c>
      <c r="K828" s="42">
        <v>14851.32</v>
      </c>
      <c r="L828" s="42">
        <v>0</v>
      </c>
      <c r="M828" s="42">
        <v>14851.32</v>
      </c>
      <c r="N828" s="42">
        <v>10148.68</v>
      </c>
      <c r="O828" s="38">
        <v>0.59405280000000005</v>
      </c>
      <c r="P828" s="42">
        <v>30219.623331999999</v>
      </c>
      <c r="Q828" s="42">
        <v>0</v>
      </c>
      <c r="R828" s="42">
        <v>30219.623331999999</v>
      </c>
      <c r="S828" s="43">
        <v>-5219.6233320000001</v>
      </c>
      <c r="T828" s="38">
        <v>1.20878493328</v>
      </c>
    </row>
    <row r="829" spans="1:20" ht="14.4" hidden="1" customHeight="1" outlineLevel="4" collapsed="1" x14ac:dyDescent="0.3">
      <c r="A829" s="25" t="s">
        <v>2</v>
      </c>
      <c r="B829" s="25" t="s">
        <v>2</v>
      </c>
      <c r="C829" s="40" t="s">
        <v>2</v>
      </c>
      <c r="D829" s="41" t="s">
        <v>2</v>
      </c>
      <c r="E829" s="41" t="s">
        <v>2</v>
      </c>
      <c r="F829" s="25" t="s">
        <v>2</v>
      </c>
      <c r="H829" s="42">
        <v>0</v>
      </c>
      <c r="I829" s="42">
        <v>0</v>
      </c>
      <c r="J829" s="42">
        <v>0</v>
      </c>
      <c r="K829" s="42">
        <v>330428.94</v>
      </c>
      <c r="L829" s="42">
        <v>0</v>
      </c>
      <c r="M829" s="42">
        <v>330428.94</v>
      </c>
      <c r="N829" s="43">
        <v>-330428.94</v>
      </c>
      <c r="O829" s="45">
        <v>-1</v>
      </c>
      <c r="P829" s="42">
        <v>643632.12</v>
      </c>
      <c r="Q829" s="42">
        <v>0</v>
      </c>
      <c r="R829" s="42">
        <v>643632.12</v>
      </c>
      <c r="S829" s="43">
        <v>-643632.12</v>
      </c>
      <c r="T829" s="45">
        <v>-1</v>
      </c>
    </row>
    <row r="830" spans="1:20" ht="14.4" hidden="1" customHeight="1" outlineLevel="4" collapsed="1" x14ac:dyDescent="0.3">
      <c r="A830" s="25" t="s">
        <v>2</v>
      </c>
      <c r="B830" s="25" t="s">
        <v>2</v>
      </c>
      <c r="C830" s="40" t="s">
        <v>2</v>
      </c>
      <c r="D830" s="41" t="s">
        <v>2</v>
      </c>
      <c r="E830" s="41" t="s">
        <v>2</v>
      </c>
      <c r="F830" s="25" t="s">
        <v>2</v>
      </c>
      <c r="H830" s="42">
        <v>0</v>
      </c>
      <c r="I830" s="42">
        <v>917602</v>
      </c>
      <c r="J830" s="42">
        <v>917602</v>
      </c>
      <c r="K830" s="42">
        <v>0</v>
      </c>
      <c r="L830" s="42">
        <v>0</v>
      </c>
      <c r="M830" s="42">
        <v>0</v>
      </c>
      <c r="N830" s="42">
        <v>917602</v>
      </c>
      <c r="O830" s="38">
        <v>0</v>
      </c>
      <c r="P830" s="42">
        <v>45000</v>
      </c>
      <c r="Q830" s="42">
        <v>0</v>
      </c>
      <c r="R830" s="42">
        <v>45000</v>
      </c>
      <c r="S830" s="42">
        <v>872602</v>
      </c>
      <c r="T830" s="38">
        <v>4.9040869570903291E-2</v>
      </c>
    </row>
    <row r="831" spans="1:20" ht="14.4" hidden="1" customHeight="1" outlineLevel="4" collapsed="1" x14ac:dyDescent="0.3">
      <c r="A831" s="25" t="s">
        <v>2</v>
      </c>
      <c r="B831" s="25" t="s">
        <v>2</v>
      </c>
      <c r="C831" s="40" t="s">
        <v>2</v>
      </c>
      <c r="D831" s="41" t="s">
        <v>2</v>
      </c>
      <c r="E831" s="41" t="s">
        <v>2</v>
      </c>
      <c r="F831" s="25" t="s">
        <v>2</v>
      </c>
      <c r="H831" s="42">
        <v>0</v>
      </c>
      <c r="I831" s="42">
        <v>39266</v>
      </c>
      <c r="J831" s="42">
        <v>39266</v>
      </c>
      <c r="K831" s="42">
        <v>0</v>
      </c>
      <c r="L831" s="42">
        <v>0</v>
      </c>
      <c r="M831" s="42">
        <v>0</v>
      </c>
      <c r="N831" s="42">
        <v>39266</v>
      </c>
      <c r="O831" s="38">
        <v>0</v>
      </c>
      <c r="P831" s="42">
        <v>0</v>
      </c>
      <c r="Q831" s="42">
        <v>0</v>
      </c>
      <c r="R831" s="42">
        <v>0</v>
      </c>
      <c r="S831" s="42">
        <v>39266</v>
      </c>
      <c r="T831" s="38">
        <v>0</v>
      </c>
    </row>
    <row r="832" spans="1:20" ht="14.4" hidden="1" customHeight="1" outlineLevel="4" collapsed="1" x14ac:dyDescent="0.3">
      <c r="A832" s="25" t="s">
        <v>2</v>
      </c>
      <c r="B832" s="25" t="s">
        <v>2</v>
      </c>
      <c r="C832" s="40" t="s">
        <v>2</v>
      </c>
      <c r="D832" s="41" t="s">
        <v>2</v>
      </c>
      <c r="E832" s="41" t="s">
        <v>2</v>
      </c>
      <c r="F832" s="25" t="s">
        <v>2</v>
      </c>
      <c r="H832" s="42">
        <v>0</v>
      </c>
      <c r="I832" s="42">
        <v>4277</v>
      </c>
      <c r="J832" s="42">
        <v>4277</v>
      </c>
      <c r="K832" s="42">
        <v>0</v>
      </c>
      <c r="L832" s="42">
        <v>0</v>
      </c>
      <c r="M832" s="42">
        <v>0</v>
      </c>
      <c r="N832" s="42">
        <v>4277</v>
      </c>
      <c r="O832" s="38">
        <v>0</v>
      </c>
      <c r="P832" s="42">
        <v>0</v>
      </c>
      <c r="Q832" s="42">
        <v>0</v>
      </c>
      <c r="R832" s="42">
        <v>0</v>
      </c>
      <c r="S832" s="42">
        <v>4277</v>
      </c>
      <c r="T832" s="38">
        <v>0</v>
      </c>
    </row>
    <row r="833" spans="1:20" ht="14.4" hidden="1" customHeight="1" outlineLevel="4" collapsed="1" x14ac:dyDescent="0.3">
      <c r="A833" s="25" t="s">
        <v>2</v>
      </c>
      <c r="B833" s="25" t="s">
        <v>2</v>
      </c>
      <c r="C833" s="40" t="s">
        <v>2</v>
      </c>
      <c r="D833" s="41" t="s">
        <v>2</v>
      </c>
      <c r="E833" s="41" t="s">
        <v>2</v>
      </c>
      <c r="F833" s="25" t="s">
        <v>2</v>
      </c>
      <c r="H833" s="42">
        <v>100000</v>
      </c>
      <c r="I833" s="42">
        <v>135565</v>
      </c>
      <c r="J833" s="42">
        <v>235565</v>
      </c>
      <c r="K833" s="42">
        <v>4800</v>
      </c>
      <c r="L833" s="42">
        <v>0</v>
      </c>
      <c r="M833" s="42">
        <v>4800</v>
      </c>
      <c r="N833" s="42">
        <v>230765</v>
      </c>
      <c r="O833" s="38">
        <v>2.0376541506590538E-2</v>
      </c>
      <c r="P833" s="42">
        <v>15500</v>
      </c>
      <c r="Q833" s="42">
        <v>0</v>
      </c>
      <c r="R833" s="42">
        <v>15500</v>
      </c>
      <c r="S833" s="42">
        <v>220065</v>
      </c>
      <c r="T833" s="38">
        <v>6.5799248615031947E-2</v>
      </c>
    </row>
    <row r="834" spans="1:20" ht="14.4" hidden="1" customHeight="1" outlineLevel="4" collapsed="1" x14ac:dyDescent="0.3">
      <c r="A834" s="25" t="s">
        <v>2</v>
      </c>
      <c r="B834" s="25" t="s">
        <v>2</v>
      </c>
      <c r="C834" s="40" t="s">
        <v>2</v>
      </c>
      <c r="D834" s="41" t="s">
        <v>2</v>
      </c>
      <c r="E834" s="41" t="s">
        <v>2</v>
      </c>
      <c r="F834" s="25" t="s">
        <v>2</v>
      </c>
      <c r="H834" s="42">
        <v>0</v>
      </c>
      <c r="I834" s="42">
        <v>0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38">
        <v>0</v>
      </c>
      <c r="P834" s="42">
        <v>0</v>
      </c>
      <c r="Q834" s="42">
        <v>52000</v>
      </c>
      <c r="R834" s="42">
        <v>52000</v>
      </c>
      <c r="S834" s="43">
        <v>-52000</v>
      </c>
      <c r="T834" s="45">
        <v>-1</v>
      </c>
    </row>
    <row r="835" spans="1:20" ht="14.4" hidden="1" customHeight="1" outlineLevel="4" collapsed="1" x14ac:dyDescent="0.3">
      <c r="A835" s="25" t="s">
        <v>2</v>
      </c>
      <c r="B835" s="25" t="s">
        <v>2</v>
      </c>
      <c r="C835" s="40" t="s">
        <v>2</v>
      </c>
      <c r="D835" s="41" t="s">
        <v>2</v>
      </c>
      <c r="E835" s="41" t="s">
        <v>2</v>
      </c>
      <c r="F835" s="25" t="s">
        <v>2</v>
      </c>
      <c r="H835" s="42">
        <v>0</v>
      </c>
      <c r="I835" s="42">
        <v>0</v>
      </c>
      <c r="J835" s="42">
        <v>0</v>
      </c>
      <c r="K835" s="42">
        <v>8875.99</v>
      </c>
      <c r="L835" s="42">
        <v>0</v>
      </c>
      <c r="M835" s="42">
        <v>8875.99</v>
      </c>
      <c r="N835" s="43">
        <v>-8875.99</v>
      </c>
      <c r="O835" s="45">
        <v>-1</v>
      </c>
      <c r="P835" s="42">
        <v>16839.91</v>
      </c>
      <c r="Q835" s="42">
        <v>0</v>
      </c>
      <c r="R835" s="42">
        <v>16839.91</v>
      </c>
      <c r="S835" s="43">
        <v>-16839.91</v>
      </c>
      <c r="T835" s="45">
        <v>-1</v>
      </c>
    </row>
    <row r="836" spans="1:20" ht="14.4" hidden="1" customHeight="1" outlineLevel="4" collapsed="1" x14ac:dyDescent="0.3">
      <c r="A836" s="25" t="s">
        <v>2</v>
      </c>
      <c r="B836" s="25" t="s">
        <v>2</v>
      </c>
      <c r="C836" s="40" t="s">
        <v>2</v>
      </c>
      <c r="D836" s="41" t="s">
        <v>2</v>
      </c>
      <c r="E836" s="41" t="s">
        <v>2</v>
      </c>
      <c r="F836" s="25" t="s">
        <v>2</v>
      </c>
      <c r="H836" s="42">
        <v>0</v>
      </c>
      <c r="I836" s="42">
        <v>0</v>
      </c>
      <c r="J836" s="42">
        <v>0</v>
      </c>
      <c r="K836" s="42">
        <v>9000</v>
      </c>
      <c r="L836" s="42">
        <v>6000</v>
      </c>
      <c r="M836" s="42">
        <v>15000</v>
      </c>
      <c r="N836" s="43">
        <v>-15000</v>
      </c>
      <c r="O836" s="45">
        <v>-1</v>
      </c>
      <c r="P836" s="42">
        <v>9000</v>
      </c>
      <c r="Q836" s="42">
        <v>0</v>
      </c>
      <c r="R836" s="42">
        <v>9000</v>
      </c>
      <c r="S836" s="43">
        <v>-15000</v>
      </c>
      <c r="T836" s="45">
        <v>-1</v>
      </c>
    </row>
    <row r="837" spans="1:20" ht="14.4" hidden="1" customHeight="1" outlineLevel="4" collapsed="1" x14ac:dyDescent="0.3">
      <c r="A837" s="25" t="s">
        <v>2</v>
      </c>
      <c r="B837" s="25" t="s">
        <v>2</v>
      </c>
      <c r="C837" s="40" t="s">
        <v>2</v>
      </c>
      <c r="D837" s="41" t="s">
        <v>2</v>
      </c>
      <c r="E837" s="41" t="s">
        <v>2</v>
      </c>
      <c r="F837" s="25" t="s">
        <v>2</v>
      </c>
      <c r="H837" s="42">
        <v>0</v>
      </c>
      <c r="I837" s="42">
        <v>9748</v>
      </c>
      <c r="J837" s="42">
        <v>9748</v>
      </c>
      <c r="K837" s="42">
        <v>22.75</v>
      </c>
      <c r="L837" s="42">
        <v>0</v>
      </c>
      <c r="M837" s="42">
        <v>22.75</v>
      </c>
      <c r="N837" s="42">
        <v>9725.25</v>
      </c>
      <c r="O837" s="38">
        <v>2.3338120640131309E-3</v>
      </c>
      <c r="P837" s="42">
        <v>274.38</v>
      </c>
      <c r="Q837" s="42">
        <v>9474</v>
      </c>
      <c r="R837" s="42">
        <v>9748.3799999999992</v>
      </c>
      <c r="S837" s="43">
        <v>-0.38</v>
      </c>
      <c r="T837" s="38">
        <v>1.000038982355355</v>
      </c>
    </row>
    <row r="838" spans="1:20" ht="14.4" hidden="1" customHeight="1" outlineLevel="4" collapsed="1" x14ac:dyDescent="0.3">
      <c r="A838" s="25" t="s">
        <v>2</v>
      </c>
      <c r="B838" s="25" t="s">
        <v>2</v>
      </c>
      <c r="C838" s="40" t="s">
        <v>2</v>
      </c>
      <c r="D838" s="41" t="s">
        <v>2</v>
      </c>
      <c r="E838" s="41" t="s">
        <v>2</v>
      </c>
      <c r="F838" s="25" t="s">
        <v>2</v>
      </c>
      <c r="H838" s="42">
        <v>237428</v>
      </c>
      <c r="I838" s="42">
        <v>6563</v>
      </c>
      <c r="J838" s="42">
        <v>243991</v>
      </c>
      <c r="K838" s="42">
        <v>110434.98</v>
      </c>
      <c r="L838" s="42">
        <v>15000</v>
      </c>
      <c r="M838" s="42">
        <v>125434.98</v>
      </c>
      <c r="N838" s="42">
        <v>118556.02</v>
      </c>
      <c r="O838" s="38">
        <v>0.5140967494702674</v>
      </c>
      <c r="P838" s="42">
        <v>153999.06</v>
      </c>
      <c r="Q838" s="42">
        <v>0</v>
      </c>
      <c r="R838" s="42">
        <v>153999.06</v>
      </c>
      <c r="S838" s="42">
        <v>74991.94</v>
      </c>
      <c r="T838" s="38">
        <v>0.69264464672877279</v>
      </c>
    </row>
    <row r="839" spans="1:20" ht="14.4" hidden="1" customHeight="1" outlineLevel="4" collapsed="1" x14ac:dyDescent="0.3">
      <c r="A839" s="25" t="s">
        <v>2</v>
      </c>
      <c r="B839" s="25" t="s">
        <v>2</v>
      </c>
      <c r="C839" s="40" t="s">
        <v>2</v>
      </c>
      <c r="D839" s="41" t="s">
        <v>2</v>
      </c>
      <c r="E839" s="41" t="s">
        <v>2</v>
      </c>
      <c r="F839" s="25" t="s">
        <v>2</v>
      </c>
      <c r="H839" s="42">
        <v>0</v>
      </c>
      <c r="I839" s="42">
        <v>0</v>
      </c>
      <c r="J839" s="42">
        <v>0</v>
      </c>
      <c r="K839" s="42">
        <v>44.4</v>
      </c>
      <c r="L839" s="42">
        <v>0</v>
      </c>
      <c r="M839" s="42">
        <v>44.4</v>
      </c>
      <c r="N839" s="43">
        <v>-44.4</v>
      </c>
      <c r="O839" s="45">
        <v>-1</v>
      </c>
      <c r="P839" s="42">
        <v>44.4</v>
      </c>
      <c r="Q839" s="42">
        <v>0</v>
      </c>
      <c r="R839" s="42">
        <v>44.4</v>
      </c>
      <c r="S839" s="43">
        <v>-44.4</v>
      </c>
      <c r="T839" s="45">
        <v>-1</v>
      </c>
    </row>
    <row r="840" spans="1:20" ht="14.4" hidden="1" customHeight="1" outlineLevel="4" collapsed="1" x14ac:dyDescent="0.3">
      <c r="A840" s="25" t="s">
        <v>2</v>
      </c>
      <c r="B840" s="25" t="s">
        <v>2</v>
      </c>
      <c r="C840" s="40" t="s">
        <v>2</v>
      </c>
      <c r="D840" s="41" t="s">
        <v>2</v>
      </c>
      <c r="E840" s="41" t="s">
        <v>2</v>
      </c>
      <c r="F840" s="25" t="s">
        <v>2</v>
      </c>
      <c r="H840" s="42">
        <v>124001</v>
      </c>
      <c r="I840" s="42">
        <v>0</v>
      </c>
      <c r="J840" s="42">
        <v>124001</v>
      </c>
      <c r="K840" s="42">
        <v>45523.360000000001</v>
      </c>
      <c r="L840" s="42">
        <v>0</v>
      </c>
      <c r="M840" s="42">
        <v>45523.360000000001</v>
      </c>
      <c r="N840" s="42">
        <v>78477.64</v>
      </c>
      <c r="O840" s="38">
        <v>0.36712091031523941</v>
      </c>
      <c r="P840" s="42">
        <v>97987.36</v>
      </c>
      <c r="Q840" s="42">
        <v>0</v>
      </c>
      <c r="R840" s="42">
        <v>97987.36</v>
      </c>
      <c r="S840" s="42">
        <v>26013.64</v>
      </c>
      <c r="T840" s="38">
        <v>0.79021427246554465</v>
      </c>
    </row>
    <row r="841" spans="1:20" ht="14.4" hidden="1" customHeight="1" outlineLevel="4" collapsed="1" x14ac:dyDescent="0.3">
      <c r="A841" s="25" t="s">
        <v>2</v>
      </c>
      <c r="B841" s="25" t="s">
        <v>2</v>
      </c>
      <c r="C841" s="40" t="s">
        <v>2</v>
      </c>
      <c r="D841" s="41" t="s">
        <v>2</v>
      </c>
      <c r="E841" s="41" t="s">
        <v>2</v>
      </c>
      <c r="F841" s="25" t="s">
        <v>2</v>
      </c>
      <c r="H841" s="42">
        <v>0</v>
      </c>
      <c r="I841" s="43">
        <v>-35</v>
      </c>
      <c r="J841" s="43">
        <v>-35</v>
      </c>
      <c r="K841" s="43">
        <v>-34.99</v>
      </c>
      <c r="L841" s="42">
        <v>0</v>
      </c>
      <c r="M841" s="43">
        <v>-34.99</v>
      </c>
      <c r="N841" s="43">
        <v>-0.01</v>
      </c>
      <c r="O841" s="38">
        <v>0.99971428571428567</v>
      </c>
      <c r="P841" s="42">
        <v>810.01</v>
      </c>
      <c r="Q841" s="42">
        <v>0</v>
      </c>
      <c r="R841" s="42">
        <v>810.01</v>
      </c>
      <c r="S841" s="43">
        <v>-845.01</v>
      </c>
      <c r="T841" s="45">
        <v>-9.99</v>
      </c>
    </row>
    <row r="842" spans="1:20" ht="14.4" hidden="1" customHeight="1" outlineLevel="4" collapsed="1" x14ac:dyDescent="0.3">
      <c r="A842" s="25" t="s">
        <v>2</v>
      </c>
      <c r="B842" s="25" t="s">
        <v>2</v>
      </c>
      <c r="C842" s="40" t="s">
        <v>2</v>
      </c>
      <c r="D842" s="41" t="s">
        <v>2</v>
      </c>
      <c r="E842" s="41" t="s">
        <v>2</v>
      </c>
      <c r="F842" s="25" t="s">
        <v>2</v>
      </c>
      <c r="H842" s="42">
        <v>0</v>
      </c>
      <c r="I842" s="42">
        <v>21826</v>
      </c>
      <c r="J842" s="42">
        <v>21826</v>
      </c>
      <c r="K842" s="42">
        <v>0</v>
      </c>
      <c r="L842" s="42">
        <v>0</v>
      </c>
      <c r="M842" s="42">
        <v>0</v>
      </c>
      <c r="N842" s="42">
        <v>21826</v>
      </c>
      <c r="O842" s="38">
        <v>0</v>
      </c>
      <c r="P842" s="42">
        <v>2741.4</v>
      </c>
      <c r="Q842" s="42">
        <v>0</v>
      </c>
      <c r="R842" s="42">
        <v>2741.4</v>
      </c>
      <c r="S842" s="42">
        <v>19084.599999999999</v>
      </c>
      <c r="T842" s="38">
        <v>0.12560249244020893</v>
      </c>
    </row>
    <row r="843" spans="1:20" ht="14.4" hidden="1" customHeight="1" outlineLevel="4" collapsed="1" x14ac:dyDescent="0.3">
      <c r="A843" s="25" t="s">
        <v>2</v>
      </c>
      <c r="B843" s="25" t="s">
        <v>2</v>
      </c>
      <c r="C843" s="40" t="s">
        <v>2</v>
      </c>
      <c r="D843" s="41" t="s">
        <v>2</v>
      </c>
      <c r="E843" s="41" t="s">
        <v>2</v>
      </c>
      <c r="F843" s="25" t="s">
        <v>2</v>
      </c>
      <c r="H843" s="42">
        <v>0</v>
      </c>
      <c r="I843" s="42">
        <v>12560</v>
      </c>
      <c r="J843" s="42">
        <v>12560</v>
      </c>
      <c r="K843" s="42">
        <v>0</v>
      </c>
      <c r="L843" s="42">
        <v>0</v>
      </c>
      <c r="M843" s="42">
        <v>0</v>
      </c>
      <c r="N843" s="42">
        <v>12560</v>
      </c>
      <c r="O843" s="38">
        <v>0</v>
      </c>
      <c r="P843" s="42">
        <v>0</v>
      </c>
      <c r="Q843" s="42">
        <v>0</v>
      </c>
      <c r="R843" s="42">
        <v>0</v>
      </c>
      <c r="S843" s="42">
        <v>12560</v>
      </c>
      <c r="T843" s="38">
        <v>0</v>
      </c>
    </row>
    <row r="844" spans="1:20" ht="14.4" hidden="1" customHeight="1" outlineLevel="4" collapsed="1" x14ac:dyDescent="0.3">
      <c r="A844" s="25" t="s">
        <v>2</v>
      </c>
      <c r="B844" s="25" t="s">
        <v>2</v>
      </c>
      <c r="C844" s="40" t="s">
        <v>2</v>
      </c>
      <c r="D844" s="41" t="s">
        <v>2</v>
      </c>
      <c r="E844" s="41" t="s">
        <v>2</v>
      </c>
      <c r="F844" s="25" t="s">
        <v>2</v>
      </c>
      <c r="H844" s="42">
        <v>0</v>
      </c>
      <c r="I844" s="42">
        <v>13488</v>
      </c>
      <c r="J844" s="42">
        <v>13488</v>
      </c>
      <c r="K844" s="42">
        <v>140.62</v>
      </c>
      <c r="L844" s="42">
        <v>0</v>
      </c>
      <c r="M844" s="42">
        <v>140.62</v>
      </c>
      <c r="N844" s="42">
        <v>13347.38</v>
      </c>
      <c r="O844" s="38">
        <v>1.0425563463819692E-2</v>
      </c>
      <c r="P844" s="42">
        <v>140.62</v>
      </c>
      <c r="Q844" s="42">
        <v>0</v>
      </c>
      <c r="R844" s="42">
        <v>140.62</v>
      </c>
      <c r="S844" s="42">
        <v>13347.38</v>
      </c>
      <c r="T844" s="38">
        <v>1.0425563463819692E-2</v>
      </c>
    </row>
    <row r="845" spans="1:20" ht="14.4" hidden="1" customHeight="1" outlineLevel="4" collapsed="1" x14ac:dyDescent="0.3">
      <c r="A845" s="25" t="s">
        <v>2</v>
      </c>
      <c r="B845" s="25" t="s">
        <v>2</v>
      </c>
      <c r="C845" s="40" t="s">
        <v>2</v>
      </c>
      <c r="D845" s="41" t="s">
        <v>2</v>
      </c>
      <c r="E845" s="41" t="s">
        <v>2</v>
      </c>
      <c r="F845" s="25" t="s">
        <v>2</v>
      </c>
      <c r="H845" s="42">
        <v>0</v>
      </c>
      <c r="I845" s="42">
        <v>7962</v>
      </c>
      <c r="J845" s="42">
        <v>7962</v>
      </c>
      <c r="K845" s="42">
        <v>0</v>
      </c>
      <c r="L845" s="42">
        <v>0</v>
      </c>
      <c r="M845" s="42">
        <v>0</v>
      </c>
      <c r="N845" s="42">
        <v>7962</v>
      </c>
      <c r="O845" s="38">
        <v>0</v>
      </c>
      <c r="P845" s="42">
        <v>0</v>
      </c>
      <c r="Q845" s="42">
        <v>0</v>
      </c>
      <c r="R845" s="42">
        <v>0</v>
      </c>
      <c r="S845" s="42">
        <v>7962</v>
      </c>
      <c r="T845" s="38">
        <v>0</v>
      </c>
    </row>
    <row r="846" spans="1:20" ht="14.4" hidden="1" customHeight="1" outlineLevel="4" collapsed="1" x14ac:dyDescent="0.3">
      <c r="A846" s="25" t="s">
        <v>2</v>
      </c>
      <c r="B846" s="25" t="s">
        <v>2</v>
      </c>
      <c r="C846" s="40" t="s">
        <v>2</v>
      </c>
      <c r="D846" s="41" t="s">
        <v>2</v>
      </c>
      <c r="E846" s="41" t="s">
        <v>2</v>
      </c>
      <c r="F846" s="25" t="s">
        <v>2</v>
      </c>
      <c r="H846" s="42">
        <v>0</v>
      </c>
      <c r="I846" s="42">
        <v>24426</v>
      </c>
      <c r="J846" s="42">
        <v>24426</v>
      </c>
      <c r="K846" s="42">
        <v>6374.1</v>
      </c>
      <c r="L846" s="42">
        <v>0</v>
      </c>
      <c r="M846" s="42">
        <v>6374.1</v>
      </c>
      <c r="N846" s="42">
        <v>18051.900000000001</v>
      </c>
      <c r="O846" s="38">
        <v>0.26095553917956277</v>
      </c>
      <c r="P846" s="42">
        <v>6374.1</v>
      </c>
      <c r="Q846" s="42">
        <v>0</v>
      </c>
      <c r="R846" s="42">
        <v>6374.1</v>
      </c>
      <c r="S846" s="42">
        <v>18051.900000000001</v>
      </c>
      <c r="T846" s="38">
        <v>0.26095553917956277</v>
      </c>
    </row>
    <row r="847" spans="1:20" ht="14.4" hidden="1" customHeight="1" outlineLevel="4" collapsed="1" x14ac:dyDescent="0.3">
      <c r="A847" s="25" t="s">
        <v>2</v>
      </c>
      <c r="B847" s="25" t="s">
        <v>2</v>
      </c>
      <c r="C847" s="40" t="s">
        <v>2</v>
      </c>
      <c r="D847" s="41" t="s">
        <v>2</v>
      </c>
      <c r="E847" s="41" t="s">
        <v>2</v>
      </c>
      <c r="F847" s="25" t="s">
        <v>2</v>
      </c>
      <c r="H847" s="42">
        <v>0</v>
      </c>
      <c r="I847" s="42">
        <v>6636</v>
      </c>
      <c r="J847" s="42">
        <v>6636</v>
      </c>
      <c r="K847" s="42">
        <v>276</v>
      </c>
      <c r="L847" s="42">
        <v>0</v>
      </c>
      <c r="M847" s="42">
        <v>276</v>
      </c>
      <c r="N847" s="42">
        <v>6360</v>
      </c>
      <c r="O847" s="38">
        <v>4.1591320072332731E-2</v>
      </c>
      <c r="P847" s="42">
        <v>276</v>
      </c>
      <c r="Q847" s="42">
        <v>0</v>
      </c>
      <c r="R847" s="42">
        <v>276</v>
      </c>
      <c r="S847" s="42">
        <v>6360</v>
      </c>
      <c r="T847" s="38">
        <v>4.1591320072332731E-2</v>
      </c>
    </row>
    <row r="848" spans="1:20" ht="14.4" hidden="1" customHeight="1" outlineLevel="4" collapsed="1" x14ac:dyDescent="0.3">
      <c r="A848" s="25" t="s">
        <v>2</v>
      </c>
      <c r="B848" s="25" t="s">
        <v>2</v>
      </c>
      <c r="C848" s="40" t="s">
        <v>2</v>
      </c>
      <c r="D848" s="41" t="s">
        <v>2</v>
      </c>
      <c r="E848" s="41" t="s">
        <v>2</v>
      </c>
      <c r="F848" s="25" t="s">
        <v>2</v>
      </c>
      <c r="H848" s="42">
        <v>0</v>
      </c>
      <c r="I848" s="42">
        <v>4167</v>
      </c>
      <c r="J848" s="42">
        <v>4167</v>
      </c>
      <c r="K848" s="42">
        <v>265</v>
      </c>
      <c r="L848" s="42">
        <v>0</v>
      </c>
      <c r="M848" s="42">
        <v>265</v>
      </c>
      <c r="N848" s="42">
        <v>3902</v>
      </c>
      <c r="O848" s="38">
        <v>6.3594912407007445E-2</v>
      </c>
      <c r="P848" s="42">
        <v>265</v>
      </c>
      <c r="Q848" s="42">
        <v>0</v>
      </c>
      <c r="R848" s="42">
        <v>265</v>
      </c>
      <c r="S848" s="42">
        <v>3902</v>
      </c>
      <c r="T848" s="38">
        <v>6.3594912407007445E-2</v>
      </c>
    </row>
    <row r="849" spans="1:20" ht="14.4" hidden="1" customHeight="1" outlineLevel="4" collapsed="1" x14ac:dyDescent="0.3">
      <c r="A849" s="25" t="s">
        <v>2</v>
      </c>
      <c r="B849" s="25" t="s">
        <v>2</v>
      </c>
      <c r="C849" s="40" t="s">
        <v>2</v>
      </c>
      <c r="D849" s="41" t="s">
        <v>2</v>
      </c>
      <c r="E849" s="41" t="s">
        <v>2</v>
      </c>
      <c r="F849" s="25" t="s">
        <v>2</v>
      </c>
      <c r="H849" s="42">
        <v>0</v>
      </c>
      <c r="I849" s="42">
        <v>25459</v>
      </c>
      <c r="J849" s="42">
        <v>25459</v>
      </c>
      <c r="K849" s="42">
        <v>0</v>
      </c>
      <c r="L849" s="42">
        <v>0</v>
      </c>
      <c r="M849" s="42">
        <v>0</v>
      </c>
      <c r="N849" s="42">
        <v>25459</v>
      </c>
      <c r="O849" s="38">
        <v>0</v>
      </c>
      <c r="P849" s="42">
        <v>889</v>
      </c>
      <c r="Q849" s="42">
        <v>0</v>
      </c>
      <c r="R849" s="42">
        <v>889</v>
      </c>
      <c r="S849" s="42">
        <v>24570</v>
      </c>
      <c r="T849" s="38">
        <v>3.4918889194390984E-2</v>
      </c>
    </row>
    <row r="850" spans="1:20" ht="14.4" hidden="1" customHeight="1" outlineLevel="4" collapsed="1" x14ac:dyDescent="0.3">
      <c r="A850" s="25" t="s">
        <v>2</v>
      </c>
      <c r="B850" s="25" t="s">
        <v>2</v>
      </c>
      <c r="C850" s="40" t="s">
        <v>2</v>
      </c>
      <c r="D850" s="41" t="s">
        <v>2</v>
      </c>
      <c r="E850" s="41" t="s">
        <v>2</v>
      </c>
      <c r="F850" s="25" t="s">
        <v>2</v>
      </c>
      <c r="H850" s="42">
        <v>0</v>
      </c>
      <c r="I850" s="42">
        <v>8411</v>
      </c>
      <c r="J850" s="42">
        <v>8411</v>
      </c>
      <c r="K850" s="42">
        <v>2830.92</v>
      </c>
      <c r="L850" s="42">
        <v>0</v>
      </c>
      <c r="M850" s="42">
        <v>2830.92</v>
      </c>
      <c r="N850" s="42">
        <v>5580.08</v>
      </c>
      <c r="O850" s="38">
        <v>0.3365735346569968</v>
      </c>
      <c r="P850" s="42">
        <v>2830.92</v>
      </c>
      <c r="Q850" s="42">
        <v>0</v>
      </c>
      <c r="R850" s="42">
        <v>2830.92</v>
      </c>
      <c r="S850" s="42">
        <v>5580.08</v>
      </c>
      <c r="T850" s="38">
        <v>0.3365735346569968</v>
      </c>
    </row>
    <row r="851" spans="1:20" ht="14.4" hidden="1" customHeight="1" outlineLevel="4" collapsed="1" x14ac:dyDescent="0.3">
      <c r="A851" s="25" t="s">
        <v>2</v>
      </c>
      <c r="B851" s="25" t="s">
        <v>2</v>
      </c>
      <c r="C851" s="40" t="s">
        <v>2</v>
      </c>
      <c r="D851" s="41" t="s">
        <v>2</v>
      </c>
      <c r="E851" s="41" t="s">
        <v>2</v>
      </c>
      <c r="F851" s="25" t="s">
        <v>2</v>
      </c>
      <c r="H851" s="42">
        <v>0</v>
      </c>
      <c r="I851" s="42">
        <v>24498</v>
      </c>
      <c r="J851" s="42">
        <v>24498</v>
      </c>
      <c r="K851" s="42">
        <v>6653.06</v>
      </c>
      <c r="L851" s="42">
        <v>0</v>
      </c>
      <c r="M851" s="42">
        <v>6653.06</v>
      </c>
      <c r="N851" s="42">
        <v>17844.939999999999</v>
      </c>
      <c r="O851" s="38">
        <v>0.27157563882765939</v>
      </c>
      <c r="P851" s="42">
        <v>6854.7133329999997</v>
      </c>
      <c r="Q851" s="42">
        <v>0</v>
      </c>
      <c r="R851" s="42">
        <v>6854.7133329999997</v>
      </c>
      <c r="S851" s="42">
        <v>17643.286667</v>
      </c>
      <c r="T851" s="38">
        <v>0.27980705906604619</v>
      </c>
    </row>
    <row r="852" spans="1:20" ht="14.4" hidden="1" customHeight="1" outlineLevel="4" collapsed="1" x14ac:dyDescent="0.3">
      <c r="A852" s="25" t="s">
        <v>2</v>
      </c>
      <c r="B852" s="25" t="s">
        <v>2</v>
      </c>
      <c r="C852" s="40" t="s">
        <v>2</v>
      </c>
      <c r="D852" s="41" t="s">
        <v>2</v>
      </c>
      <c r="E852" s="41" t="s">
        <v>2</v>
      </c>
      <c r="F852" s="25" t="s">
        <v>2</v>
      </c>
      <c r="H852" s="42">
        <v>0</v>
      </c>
      <c r="I852" s="42">
        <v>64899</v>
      </c>
      <c r="J852" s="42">
        <v>64899</v>
      </c>
      <c r="K852" s="42">
        <v>0</v>
      </c>
      <c r="L852" s="42">
        <v>0</v>
      </c>
      <c r="M852" s="42">
        <v>0</v>
      </c>
      <c r="N852" s="42">
        <v>64899</v>
      </c>
      <c r="O852" s="38">
        <v>0</v>
      </c>
      <c r="P852" s="42">
        <v>0</v>
      </c>
      <c r="Q852" s="42">
        <v>0</v>
      </c>
      <c r="R852" s="42">
        <v>0</v>
      </c>
      <c r="S852" s="42">
        <v>64899</v>
      </c>
      <c r="T852" s="38">
        <v>0</v>
      </c>
    </row>
    <row r="853" spans="1:20" ht="14.4" hidden="1" customHeight="1" outlineLevel="4" collapsed="1" x14ac:dyDescent="0.3">
      <c r="A853" s="25" t="s">
        <v>2</v>
      </c>
      <c r="B853" s="25" t="s">
        <v>2</v>
      </c>
      <c r="C853" s="40" t="s">
        <v>2</v>
      </c>
      <c r="D853" s="41" t="s">
        <v>2</v>
      </c>
      <c r="E853" s="41" t="s">
        <v>2</v>
      </c>
      <c r="F853" s="25" t="s">
        <v>2</v>
      </c>
      <c r="H853" s="42">
        <v>0</v>
      </c>
      <c r="I853" s="42">
        <v>13834</v>
      </c>
      <c r="J853" s="42">
        <v>13834</v>
      </c>
      <c r="K853" s="42">
        <v>4799.84</v>
      </c>
      <c r="L853" s="42">
        <v>0</v>
      </c>
      <c r="M853" s="42">
        <v>4799.84</v>
      </c>
      <c r="N853" s="42">
        <v>9034.16</v>
      </c>
      <c r="O853" s="38">
        <v>0.34695966459447736</v>
      </c>
      <c r="P853" s="42">
        <v>4799.84</v>
      </c>
      <c r="Q853" s="42">
        <v>0</v>
      </c>
      <c r="R853" s="42">
        <v>4799.84</v>
      </c>
      <c r="S853" s="42">
        <v>9034.16</v>
      </c>
      <c r="T853" s="38">
        <v>0.34695966459447736</v>
      </c>
    </row>
    <row r="854" spans="1:20" ht="14.4" hidden="1" customHeight="1" outlineLevel="4" collapsed="1" x14ac:dyDescent="0.3">
      <c r="A854" s="25" t="s">
        <v>2</v>
      </c>
      <c r="B854" s="25" t="s">
        <v>2</v>
      </c>
      <c r="C854" s="40" t="s">
        <v>2</v>
      </c>
      <c r="D854" s="41" t="s">
        <v>2</v>
      </c>
      <c r="E854" s="41" t="s">
        <v>2</v>
      </c>
      <c r="F854" s="25" t="s">
        <v>2</v>
      </c>
      <c r="H854" s="42">
        <v>0</v>
      </c>
      <c r="I854" s="42">
        <v>8332</v>
      </c>
      <c r="J854" s="42">
        <v>8332</v>
      </c>
      <c r="K854" s="42">
        <v>3920</v>
      </c>
      <c r="L854" s="42">
        <v>0</v>
      </c>
      <c r="M854" s="42">
        <v>3920</v>
      </c>
      <c r="N854" s="42">
        <v>4412</v>
      </c>
      <c r="O854" s="38">
        <v>0.47047527604416706</v>
      </c>
      <c r="P854" s="42">
        <v>4330.49</v>
      </c>
      <c r="Q854" s="42">
        <v>0</v>
      </c>
      <c r="R854" s="42">
        <v>4330.49</v>
      </c>
      <c r="S854" s="42">
        <v>4001.51</v>
      </c>
      <c r="T854" s="38">
        <v>0.51974195871339413</v>
      </c>
    </row>
    <row r="855" spans="1:20" ht="14.4" hidden="1" customHeight="1" outlineLevel="4" collapsed="1" x14ac:dyDescent="0.3">
      <c r="A855" s="25" t="s">
        <v>2</v>
      </c>
      <c r="B855" s="25" t="s">
        <v>2</v>
      </c>
      <c r="C855" s="40" t="s">
        <v>2</v>
      </c>
      <c r="D855" s="41" t="s">
        <v>2</v>
      </c>
      <c r="E855" s="41" t="s">
        <v>2</v>
      </c>
      <c r="F855" s="25" t="s">
        <v>2</v>
      </c>
      <c r="H855" s="42">
        <v>0</v>
      </c>
      <c r="I855" s="42">
        <v>3743</v>
      </c>
      <c r="J855" s="42">
        <v>3743</v>
      </c>
      <c r="K855" s="42">
        <v>0</v>
      </c>
      <c r="L855" s="42">
        <v>0</v>
      </c>
      <c r="M855" s="42">
        <v>0</v>
      </c>
      <c r="N855" s="42">
        <v>3743</v>
      </c>
      <c r="O855" s="38">
        <v>0</v>
      </c>
      <c r="P855" s="42">
        <v>0</v>
      </c>
      <c r="Q855" s="42">
        <v>0</v>
      </c>
      <c r="R855" s="42">
        <v>0</v>
      </c>
      <c r="S855" s="42">
        <v>3743</v>
      </c>
      <c r="T855" s="38">
        <v>0</v>
      </c>
    </row>
    <row r="856" spans="1:20" ht="14.4" hidden="1" customHeight="1" outlineLevel="4" collapsed="1" x14ac:dyDescent="0.3">
      <c r="A856" s="25" t="s">
        <v>2</v>
      </c>
      <c r="B856" s="25" t="s">
        <v>2</v>
      </c>
      <c r="C856" s="40" t="s">
        <v>2</v>
      </c>
      <c r="D856" s="41" t="s">
        <v>2</v>
      </c>
      <c r="E856" s="41" t="s">
        <v>2</v>
      </c>
      <c r="F856" s="25" t="s">
        <v>2</v>
      </c>
      <c r="H856" s="42">
        <v>0</v>
      </c>
      <c r="I856" s="42">
        <v>4434</v>
      </c>
      <c r="J856" s="42">
        <v>4434</v>
      </c>
      <c r="K856" s="42">
        <v>1595.76</v>
      </c>
      <c r="L856" s="42">
        <v>0</v>
      </c>
      <c r="M856" s="42">
        <v>1595.76</v>
      </c>
      <c r="N856" s="42">
        <v>2838.24</v>
      </c>
      <c r="O856" s="38">
        <v>0.35989174560216508</v>
      </c>
      <c r="P856" s="42">
        <v>2758.66</v>
      </c>
      <c r="Q856" s="42">
        <v>0</v>
      </c>
      <c r="R856" s="42">
        <v>2758.66</v>
      </c>
      <c r="S856" s="42">
        <v>1675.34</v>
      </c>
      <c r="T856" s="38">
        <v>0.62216057735678842</v>
      </c>
    </row>
    <row r="857" spans="1:20" ht="14.4" hidden="1" customHeight="1" outlineLevel="4" collapsed="1" x14ac:dyDescent="0.3">
      <c r="A857" s="25" t="s">
        <v>2</v>
      </c>
      <c r="B857" s="25" t="s">
        <v>2</v>
      </c>
      <c r="C857" s="40" t="s">
        <v>2</v>
      </c>
      <c r="D857" s="41" t="s">
        <v>2</v>
      </c>
      <c r="E857" s="41" t="s">
        <v>2</v>
      </c>
      <c r="F857" s="25" t="s">
        <v>2</v>
      </c>
      <c r="H857" s="42">
        <v>0</v>
      </c>
      <c r="I857" s="42">
        <v>50290</v>
      </c>
      <c r="J857" s="42">
        <v>50290</v>
      </c>
      <c r="K857" s="42">
        <v>335</v>
      </c>
      <c r="L857" s="42">
        <v>0</v>
      </c>
      <c r="M857" s="42">
        <v>335</v>
      </c>
      <c r="N857" s="42">
        <v>49955</v>
      </c>
      <c r="O857" s="38">
        <v>6.6613640882879303E-3</v>
      </c>
      <c r="P857" s="42">
        <v>628.67333299999996</v>
      </c>
      <c r="Q857" s="42">
        <v>0</v>
      </c>
      <c r="R857" s="42">
        <v>628.67333299999996</v>
      </c>
      <c r="S857" s="42">
        <v>49661.326667000001</v>
      </c>
      <c r="T857" s="38">
        <v>1.2500961085702924E-2</v>
      </c>
    </row>
    <row r="858" spans="1:20" ht="14.4" hidden="1" customHeight="1" outlineLevel="4" collapsed="1" x14ac:dyDescent="0.3">
      <c r="A858" s="25" t="s">
        <v>2</v>
      </c>
      <c r="B858" s="25" t="s">
        <v>2</v>
      </c>
      <c r="C858" s="40" t="s">
        <v>2</v>
      </c>
      <c r="D858" s="41" t="s">
        <v>2</v>
      </c>
      <c r="E858" s="41" t="s">
        <v>2</v>
      </c>
      <c r="F858" s="25" t="s">
        <v>2</v>
      </c>
      <c r="H858" s="42">
        <v>0</v>
      </c>
      <c r="I858" s="42">
        <v>219089</v>
      </c>
      <c r="J858" s="42">
        <v>219089</v>
      </c>
      <c r="K858" s="42">
        <v>1443.46</v>
      </c>
      <c r="L858" s="42">
        <v>0</v>
      </c>
      <c r="M858" s="42">
        <v>1443.46</v>
      </c>
      <c r="N858" s="42">
        <v>217645.54</v>
      </c>
      <c r="O858" s="38">
        <v>6.5884640488568574E-3</v>
      </c>
      <c r="P858" s="42">
        <v>1789.7499989999999</v>
      </c>
      <c r="Q858" s="42">
        <v>0</v>
      </c>
      <c r="R858" s="42">
        <v>1789.7499989999999</v>
      </c>
      <c r="S858" s="42">
        <v>217299.25000100001</v>
      </c>
      <c r="T858" s="38">
        <v>8.1690545805585858E-3</v>
      </c>
    </row>
    <row r="859" spans="1:20" ht="14.4" hidden="1" customHeight="1" outlineLevel="4" collapsed="1" x14ac:dyDescent="0.3">
      <c r="A859" s="25" t="s">
        <v>2</v>
      </c>
      <c r="B859" s="25" t="s">
        <v>2</v>
      </c>
      <c r="C859" s="40" t="s">
        <v>2</v>
      </c>
      <c r="D859" s="41" t="s">
        <v>2</v>
      </c>
      <c r="E859" s="41" t="s">
        <v>2</v>
      </c>
      <c r="F859" s="25" t="s">
        <v>2</v>
      </c>
      <c r="H859" s="42">
        <v>0</v>
      </c>
      <c r="I859" s="42">
        <v>3700</v>
      </c>
      <c r="J859" s="42">
        <v>3700</v>
      </c>
      <c r="K859" s="42">
        <v>615.85</v>
      </c>
      <c r="L859" s="42">
        <v>0</v>
      </c>
      <c r="M859" s="42">
        <v>615.85</v>
      </c>
      <c r="N859" s="42">
        <v>3084.15</v>
      </c>
      <c r="O859" s="38">
        <v>0.16644594594594594</v>
      </c>
      <c r="P859" s="42">
        <v>615.85</v>
      </c>
      <c r="Q859" s="42">
        <v>0</v>
      </c>
      <c r="R859" s="42">
        <v>615.85</v>
      </c>
      <c r="S859" s="42">
        <v>3084.15</v>
      </c>
      <c r="T859" s="38">
        <v>0.16644594594594594</v>
      </c>
    </row>
    <row r="860" spans="1:20" ht="14.4" hidden="1" customHeight="1" outlineLevel="4" collapsed="1" x14ac:dyDescent="0.3">
      <c r="A860" s="25" t="s">
        <v>2</v>
      </c>
      <c r="B860" s="25" t="s">
        <v>2</v>
      </c>
      <c r="C860" s="40" t="s">
        <v>2</v>
      </c>
      <c r="D860" s="41" t="s">
        <v>2</v>
      </c>
      <c r="E860" s="41" t="s">
        <v>2</v>
      </c>
      <c r="F860" s="25" t="s">
        <v>2</v>
      </c>
      <c r="H860" s="42">
        <v>0</v>
      </c>
      <c r="I860" s="42">
        <v>60000</v>
      </c>
      <c r="J860" s="42">
        <v>60000</v>
      </c>
      <c r="K860" s="42">
        <v>0</v>
      </c>
      <c r="L860" s="42">
        <v>0</v>
      </c>
      <c r="M860" s="42">
        <v>0</v>
      </c>
      <c r="N860" s="42">
        <v>60000</v>
      </c>
      <c r="O860" s="38">
        <v>0</v>
      </c>
      <c r="P860" s="42">
        <v>0</v>
      </c>
      <c r="Q860" s="42">
        <v>0</v>
      </c>
      <c r="R860" s="42">
        <v>0</v>
      </c>
      <c r="S860" s="42">
        <v>60000</v>
      </c>
      <c r="T860" s="38">
        <v>0</v>
      </c>
    </row>
    <row r="861" spans="1:20" ht="14.4" hidden="1" customHeight="1" outlineLevel="4" collapsed="1" x14ac:dyDescent="0.3">
      <c r="A861" s="25" t="s">
        <v>2</v>
      </c>
      <c r="B861" s="25" t="s">
        <v>2</v>
      </c>
      <c r="C861" s="40" t="s">
        <v>2</v>
      </c>
      <c r="D861" s="41" t="s">
        <v>2</v>
      </c>
      <c r="E861" s="41" t="s">
        <v>2</v>
      </c>
      <c r="F861" s="25" t="s">
        <v>2</v>
      </c>
      <c r="H861" s="42">
        <v>0</v>
      </c>
      <c r="I861" s="42">
        <v>1200</v>
      </c>
      <c r="J861" s="42">
        <v>1200</v>
      </c>
      <c r="K861" s="42">
        <v>1200</v>
      </c>
      <c r="L861" s="42">
        <v>0</v>
      </c>
      <c r="M861" s="42">
        <v>1200</v>
      </c>
      <c r="N861" s="42">
        <v>0</v>
      </c>
      <c r="O861" s="38">
        <v>1</v>
      </c>
      <c r="P861" s="42">
        <v>1200</v>
      </c>
      <c r="Q861" s="42">
        <v>0</v>
      </c>
      <c r="R861" s="42">
        <v>1200</v>
      </c>
      <c r="S861" s="42">
        <v>0</v>
      </c>
      <c r="T861" s="38">
        <v>1</v>
      </c>
    </row>
    <row r="862" spans="1:20" ht="14.4" hidden="1" customHeight="1" outlineLevel="4" collapsed="1" x14ac:dyDescent="0.3">
      <c r="A862" s="25" t="s">
        <v>2</v>
      </c>
      <c r="B862" s="25" t="s">
        <v>2</v>
      </c>
      <c r="C862" s="40" t="s">
        <v>2</v>
      </c>
      <c r="D862" s="41" t="s">
        <v>2</v>
      </c>
      <c r="E862" s="41" t="s">
        <v>2</v>
      </c>
      <c r="F862" s="25" t="s">
        <v>2</v>
      </c>
      <c r="H862" s="42">
        <v>0</v>
      </c>
      <c r="I862" s="42">
        <v>54518</v>
      </c>
      <c r="J862" s="42">
        <v>54518</v>
      </c>
      <c r="K862" s="42">
        <v>0</v>
      </c>
      <c r="L862" s="42">
        <v>0</v>
      </c>
      <c r="M862" s="42">
        <v>0</v>
      </c>
      <c r="N862" s="42">
        <v>54518</v>
      </c>
      <c r="O862" s="38">
        <v>0</v>
      </c>
      <c r="P862" s="42">
        <v>0</v>
      </c>
      <c r="Q862" s="42">
        <v>0</v>
      </c>
      <c r="R862" s="42">
        <v>0</v>
      </c>
      <c r="S862" s="42">
        <v>54518</v>
      </c>
      <c r="T862" s="38">
        <v>0</v>
      </c>
    </row>
    <row r="863" spans="1:20" ht="14.4" hidden="1" customHeight="1" outlineLevel="4" collapsed="1" x14ac:dyDescent="0.3">
      <c r="A863" s="25" t="s">
        <v>2</v>
      </c>
      <c r="B863" s="25" t="s">
        <v>2</v>
      </c>
      <c r="C863" s="40" t="s">
        <v>2</v>
      </c>
      <c r="D863" s="41" t="s">
        <v>2</v>
      </c>
      <c r="E863" s="41" t="s">
        <v>2</v>
      </c>
      <c r="F863" s="25" t="s">
        <v>2</v>
      </c>
      <c r="H863" s="42">
        <v>0</v>
      </c>
      <c r="I863" s="42">
        <v>125275</v>
      </c>
      <c r="J863" s="42">
        <v>125275</v>
      </c>
      <c r="K863" s="42">
        <v>4823.21</v>
      </c>
      <c r="L863" s="42">
        <v>0</v>
      </c>
      <c r="M863" s="42">
        <v>4823.21</v>
      </c>
      <c r="N863" s="42">
        <v>120451.79</v>
      </c>
      <c r="O863" s="38">
        <v>3.8500977848732791E-2</v>
      </c>
      <c r="P863" s="42">
        <v>4823.21</v>
      </c>
      <c r="Q863" s="42">
        <v>0</v>
      </c>
      <c r="R863" s="42">
        <v>4823.21</v>
      </c>
      <c r="S863" s="42">
        <v>120451.79</v>
      </c>
      <c r="T863" s="38">
        <v>3.8500977848732791E-2</v>
      </c>
    </row>
    <row r="864" spans="1:20" ht="14.4" hidden="1" customHeight="1" outlineLevel="4" collapsed="1" x14ac:dyDescent="0.3">
      <c r="A864" s="25" t="s">
        <v>2</v>
      </c>
      <c r="B864" s="25" t="s">
        <v>2</v>
      </c>
      <c r="C864" s="40" t="s">
        <v>2</v>
      </c>
      <c r="D864" s="41" t="s">
        <v>2</v>
      </c>
      <c r="E864" s="41" t="s">
        <v>2</v>
      </c>
      <c r="F864" s="25" t="s">
        <v>2</v>
      </c>
      <c r="H864" s="42">
        <v>0</v>
      </c>
      <c r="I864" s="42">
        <v>69887</v>
      </c>
      <c r="J864" s="42">
        <v>69887</v>
      </c>
      <c r="K864" s="42">
        <v>2943.99</v>
      </c>
      <c r="L864" s="42">
        <v>0</v>
      </c>
      <c r="M864" s="42">
        <v>2943.99</v>
      </c>
      <c r="N864" s="42">
        <v>66943.009999999995</v>
      </c>
      <c r="O864" s="38">
        <v>4.2125001788601603E-2</v>
      </c>
      <c r="P864" s="42">
        <v>6056.52</v>
      </c>
      <c r="Q864" s="42">
        <v>0</v>
      </c>
      <c r="R864" s="42">
        <v>6056.52</v>
      </c>
      <c r="S864" s="42">
        <v>63830.48</v>
      </c>
      <c r="T864" s="38">
        <v>8.6661610886144783E-2</v>
      </c>
    </row>
    <row r="865" spans="1:20" ht="14.4" hidden="1" customHeight="1" outlineLevel="4" collapsed="1" x14ac:dyDescent="0.3">
      <c r="A865" s="25" t="s">
        <v>2</v>
      </c>
      <c r="B865" s="25" t="s">
        <v>2</v>
      </c>
      <c r="C865" s="40" t="s">
        <v>2</v>
      </c>
      <c r="D865" s="41" t="s">
        <v>2</v>
      </c>
      <c r="E865" s="41" t="s">
        <v>2</v>
      </c>
      <c r="F865" s="25" t="s">
        <v>2</v>
      </c>
      <c r="H865" s="42">
        <v>0</v>
      </c>
      <c r="I865" s="42">
        <v>15000</v>
      </c>
      <c r="J865" s="42">
        <v>15000</v>
      </c>
      <c r="K865" s="42">
        <v>174.46</v>
      </c>
      <c r="L865" s="42">
        <v>0</v>
      </c>
      <c r="M865" s="42">
        <v>174.46</v>
      </c>
      <c r="N865" s="42">
        <v>14825.54</v>
      </c>
      <c r="O865" s="38">
        <v>1.1630666666666666E-2</v>
      </c>
      <c r="P865" s="42">
        <v>174.46</v>
      </c>
      <c r="Q865" s="42">
        <v>0</v>
      </c>
      <c r="R865" s="42">
        <v>174.46</v>
      </c>
      <c r="S865" s="42">
        <v>14825.54</v>
      </c>
      <c r="T865" s="38">
        <v>1.1630666666666666E-2</v>
      </c>
    </row>
    <row r="866" spans="1:20" ht="14.4" hidden="1" customHeight="1" outlineLevel="4" collapsed="1" x14ac:dyDescent="0.3">
      <c r="A866" s="25" t="s">
        <v>2</v>
      </c>
      <c r="B866" s="25" t="s">
        <v>2</v>
      </c>
      <c r="C866" s="40" t="s">
        <v>2</v>
      </c>
      <c r="D866" s="41" t="s">
        <v>2</v>
      </c>
      <c r="E866" s="41" t="s">
        <v>2</v>
      </c>
      <c r="F866" s="25" t="s">
        <v>2</v>
      </c>
      <c r="H866" s="42">
        <v>0</v>
      </c>
      <c r="I866" s="42">
        <v>11162</v>
      </c>
      <c r="J866" s="42">
        <v>11162</v>
      </c>
      <c r="K866" s="42">
        <v>1409.59</v>
      </c>
      <c r="L866" s="42">
        <v>0</v>
      </c>
      <c r="M866" s="42">
        <v>1409.59</v>
      </c>
      <c r="N866" s="42">
        <v>9752.41</v>
      </c>
      <c r="O866" s="38">
        <v>0.12628471600071672</v>
      </c>
      <c r="P866" s="42">
        <v>1409.59</v>
      </c>
      <c r="Q866" s="42">
        <v>0</v>
      </c>
      <c r="R866" s="42">
        <v>1409.59</v>
      </c>
      <c r="S866" s="42">
        <v>9752.41</v>
      </c>
      <c r="T866" s="38">
        <v>0.12628471600071672</v>
      </c>
    </row>
    <row r="867" spans="1:20" ht="14.4" hidden="1" customHeight="1" outlineLevel="4" collapsed="1" x14ac:dyDescent="0.3">
      <c r="A867" s="25" t="s">
        <v>2</v>
      </c>
      <c r="B867" s="25" t="s">
        <v>2</v>
      </c>
      <c r="C867" s="40" t="s">
        <v>2</v>
      </c>
      <c r="D867" s="41" t="s">
        <v>2</v>
      </c>
      <c r="E867" s="41" t="s">
        <v>2</v>
      </c>
      <c r="F867" s="25" t="s">
        <v>2</v>
      </c>
      <c r="H867" s="42">
        <v>0</v>
      </c>
      <c r="I867" s="42">
        <v>19623</v>
      </c>
      <c r="J867" s="42">
        <v>19623</v>
      </c>
      <c r="K867" s="42">
        <v>1515.16</v>
      </c>
      <c r="L867" s="42">
        <v>0</v>
      </c>
      <c r="M867" s="42">
        <v>1515.16</v>
      </c>
      <c r="N867" s="42">
        <v>18107.84</v>
      </c>
      <c r="O867" s="38">
        <v>7.7213473984609898E-2</v>
      </c>
      <c r="P867" s="42">
        <v>2296.9133339999998</v>
      </c>
      <c r="Q867" s="42">
        <v>0</v>
      </c>
      <c r="R867" s="42">
        <v>2296.9133339999998</v>
      </c>
      <c r="S867" s="42">
        <v>17326.086665999999</v>
      </c>
      <c r="T867" s="38">
        <v>0.11705209876165724</v>
      </c>
    </row>
    <row r="868" spans="1:20" ht="14.4" hidden="1" customHeight="1" outlineLevel="4" collapsed="1" x14ac:dyDescent="0.3">
      <c r="A868" s="25" t="s">
        <v>2</v>
      </c>
      <c r="B868" s="25" t="s">
        <v>2</v>
      </c>
      <c r="C868" s="40" t="s">
        <v>2</v>
      </c>
      <c r="D868" s="41" t="s">
        <v>2</v>
      </c>
      <c r="E868" s="41" t="s">
        <v>2</v>
      </c>
      <c r="F868" s="25" t="s">
        <v>2</v>
      </c>
      <c r="H868" s="42">
        <v>0</v>
      </c>
      <c r="I868" s="43">
        <v>-83</v>
      </c>
      <c r="J868" s="43">
        <v>-83</v>
      </c>
      <c r="K868" s="42">
        <v>217.95</v>
      </c>
      <c r="L868" s="42">
        <v>0</v>
      </c>
      <c r="M868" s="42">
        <v>217.95</v>
      </c>
      <c r="N868" s="43">
        <v>-300.95</v>
      </c>
      <c r="O868" s="45">
        <v>-2.6259036144578314</v>
      </c>
      <c r="P868" s="42">
        <v>423.02</v>
      </c>
      <c r="Q868" s="42">
        <v>0</v>
      </c>
      <c r="R868" s="42">
        <v>423.02</v>
      </c>
      <c r="S868" s="43">
        <v>-506.02</v>
      </c>
      <c r="T868" s="45">
        <v>-5.0966265060240961</v>
      </c>
    </row>
    <row r="869" spans="1:20" ht="14.4" hidden="1" customHeight="1" outlineLevel="4" collapsed="1" x14ac:dyDescent="0.3">
      <c r="A869" s="25" t="s">
        <v>2</v>
      </c>
      <c r="B869" s="25" t="s">
        <v>2</v>
      </c>
      <c r="C869" s="40" t="s">
        <v>2</v>
      </c>
      <c r="D869" s="41" t="s">
        <v>2</v>
      </c>
      <c r="E869" s="41" t="s">
        <v>2</v>
      </c>
      <c r="F869" s="25" t="s">
        <v>2</v>
      </c>
      <c r="H869" s="42">
        <v>0</v>
      </c>
      <c r="I869" s="42">
        <v>5700</v>
      </c>
      <c r="J869" s="42">
        <v>5700</v>
      </c>
      <c r="K869" s="42">
        <v>4647</v>
      </c>
      <c r="L869" s="42">
        <v>0</v>
      </c>
      <c r="M869" s="42">
        <v>4647</v>
      </c>
      <c r="N869" s="42">
        <v>1053</v>
      </c>
      <c r="O869" s="38">
        <v>0.8152631578947368</v>
      </c>
      <c r="P869" s="42">
        <v>6943.8866660000003</v>
      </c>
      <c r="Q869" s="42">
        <v>0</v>
      </c>
      <c r="R869" s="42">
        <v>6943.8866660000003</v>
      </c>
      <c r="S869" s="43">
        <v>-1243.8866660000001</v>
      </c>
      <c r="T869" s="38">
        <v>1.2182257308771929</v>
      </c>
    </row>
    <row r="870" spans="1:20" ht="14.4" hidden="1" customHeight="1" outlineLevel="4" collapsed="1" x14ac:dyDescent="0.3">
      <c r="A870" s="25" t="s">
        <v>2</v>
      </c>
      <c r="B870" s="25" t="s">
        <v>2</v>
      </c>
      <c r="C870" s="40" t="s">
        <v>2</v>
      </c>
      <c r="D870" s="41" t="s">
        <v>2</v>
      </c>
      <c r="E870" s="41" t="s">
        <v>2</v>
      </c>
      <c r="F870" s="25" t="s">
        <v>2</v>
      </c>
      <c r="H870" s="42">
        <v>0</v>
      </c>
      <c r="I870" s="42">
        <v>20688</v>
      </c>
      <c r="J870" s="42">
        <v>20688</v>
      </c>
      <c r="K870" s="42">
        <v>1188.1600000000001</v>
      </c>
      <c r="L870" s="42">
        <v>0</v>
      </c>
      <c r="M870" s="42">
        <v>1188.1600000000001</v>
      </c>
      <c r="N870" s="42">
        <v>19499.84</v>
      </c>
      <c r="O870" s="38">
        <v>5.74323279195669E-2</v>
      </c>
      <c r="P870" s="42">
        <v>4780.9466659999998</v>
      </c>
      <c r="Q870" s="42">
        <v>0</v>
      </c>
      <c r="R870" s="42">
        <v>4780.9466659999998</v>
      </c>
      <c r="S870" s="42">
        <v>15907.053334</v>
      </c>
      <c r="T870" s="38">
        <v>0.2310975766627997</v>
      </c>
    </row>
    <row r="871" spans="1:20" ht="14.4" hidden="1" customHeight="1" outlineLevel="4" collapsed="1" x14ac:dyDescent="0.3">
      <c r="A871" s="25" t="s">
        <v>2</v>
      </c>
      <c r="B871" s="25" t="s">
        <v>2</v>
      </c>
      <c r="C871" s="40" t="s">
        <v>2</v>
      </c>
      <c r="D871" s="41" t="s">
        <v>2</v>
      </c>
      <c r="E871" s="41" t="s">
        <v>2</v>
      </c>
      <c r="F871" s="25" t="s">
        <v>2</v>
      </c>
      <c r="H871" s="42">
        <v>0</v>
      </c>
      <c r="I871" s="42">
        <v>4321</v>
      </c>
      <c r="J871" s="42">
        <v>4321</v>
      </c>
      <c r="K871" s="42">
        <v>0</v>
      </c>
      <c r="L871" s="42">
        <v>0</v>
      </c>
      <c r="M871" s="42">
        <v>0</v>
      </c>
      <c r="N871" s="42">
        <v>4321</v>
      </c>
      <c r="O871" s="38">
        <v>0</v>
      </c>
      <c r="P871" s="42">
        <v>0</v>
      </c>
      <c r="Q871" s="42">
        <v>0</v>
      </c>
      <c r="R871" s="42">
        <v>0</v>
      </c>
      <c r="S871" s="42">
        <v>4321</v>
      </c>
      <c r="T871" s="38">
        <v>0</v>
      </c>
    </row>
    <row r="872" spans="1:20" ht="14.4" hidden="1" customHeight="1" outlineLevel="4" collapsed="1" x14ac:dyDescent="0.3">
      <c r="A872" s="25" t="s">
        <v>2</v>
      </c>
      <c r="B872" s="25" t="s">
        <v>2</v>
      </c>
      <c r="C872" s="40" t="s">
        <v>2</v>
      </c>
      <c r="D872" s="41" t="s">
        <v>2</v>
      </c>
      <c r="E872" s="41" t="s">
        <v>2</v>
      </c>
      <c r="F872" s="25" t="s">
        <v>2</v>
      </c>
      <c r="H872" s="42">
        <v>0</v>
      </c>
      <c r="I872" s="42">
        <v>5446</v>
      </c>
      <c r="J872" s="42">
        <v>5446</v>
      </c>
      <c r="K872" s="42">
        <v>145.75</v>
      </c>
      <c r="L872" s="42">
        <v>0</v>
      </c>
      <c r="M872" s="42">
        <v>145.75</v>
      </c>
      <c r="N872" s="42">
        <v>5300.25</v>
      </c>
      <c r="O872" s="38">
        <v>2.6762761659933895E-2</v>
      </c>
      <c r="P872" s="42">
        <v>145.75</v>
      </c>
      <c r="Q872" s="42">
        <v>0</v>
      </c>
      <c r="R872" s="42">
        <v>145.75</v>
      </c>
      <c r="S872" s="42">
        <v>5300.25</v>
      </c>
      <c r="T872" s="38">
        <v>2.6762761659933895E-2</v>
      </c>
    </row>
    <row r="873" spans="1:20" ht="14.4" hidden="1" customHeight="1" outlineLevel="4" collapsed="1" x14ac:dyDescent="0.3">
      <c r="A873" s="25" t="s">
        <v>2</v>
      </c>
      <c r="B873" s="25" t="s">
        <v>2</v>
      </c>
      <c r="C873" s="40" t="s">
        <v>2</v>
      </c>
      <c r="D873" s="41" t="s">
        <v>2</v>
      </c>
      <c r="E873" s="41" t="s">
        <v>2</v>
      </c>
      <c r="F873" s="25" t="s">
        <v>2</v>
      </c>
      <c r="H873" s="42">
        <v>0</v>
      </c>
      <c r="I873" s="42">
        <v>13007</v>
      </c>
      <c r="J873" s="42">
        <v>13007</v>
      </c>
      <c r="K873" s="42">
        <v>0</v>
      </c>
      <c r="L873" s="42">
        <v>0</v>
      </c>
      <c r="M873" s="42">
        <v>0</v>
      </c>
      <c r="N873" s="42">
        <v>13007</v>
      </c>
      <c r="O873" s="38">
        <v>0</v>
      </c>
      <c r="P873" s="42">
        <v>0</v>
      </c>
      <c r="Q873" s="42">
        <v>38610</v>
      </c>
      <c r="R873" s="42">
        <v>38610</v>
      </c>
      <c r="S873" s="43">
        <v>-25603</v>
      </c>
      <c r="T873" s="38">
        <v>2.9684016298915967</v>
      </c>
    </row>
    <row r="874" spans="1:20" ht="14.4" hidden="1" customHeight="1" outlineLevel="4" collapsed="1" x14ac:dyDescent="0.3">
      <c r="A874" s="25" t="s">
        <v>2</v>
      </c>
      <c r="B874" s="25" t="s">
        <v>2</v>
      </c>
      <c r="C874" s="40" t="s">
        <v>2</v>
      </c>
      <c r="D874" s="41" t="s">
        <v>2</v>
      </c>
      <c r="E874" s="41" t="s">
        <v>2</v>
      </c>
      <c r="F874" s="25" t="s">
        <v>2</v>
      </c>
      <c r="H874" s="42">
        <v>0</v>
      </c>
      <c r="I874" s="43">
        <v>-816</v>
      </c>
      <c r="J874" s="43">
        <v>-816</v>
      </c>
      <c r="K874" s="42">
        <v>0</v>
      </c>
      <c r="L874" s="42">
        <v>0</v>
      </c>
      <c r="M874" s="42">
        <v>0</v>
      </c>
      <c r="N874" s="43">
        <v>-816</v>
      </c>
      <c r="O874" s="38">
        <v>0</v>
      </c>
      <c r="P874" s="42">
        <v>0</v>
      </c>
      <c r="Q874" s="42">
        <v>0</v>
      </c>
      <c r="R874" s="42">
        <v>0</v>
      </c>
      <c r="S874" s="43">
        <v>-816</v>
      </c>
      <c r="T874" s="38">
        <v>0</v>
      </c>
    </row>
    <row r="875" spans="1:20" ht="14.4" hidden="1" customHeight="1" outlineLevel="4" collapsed="1" x14ac:dyDescent="0.3">
      <c r="A875" s="25" t="s">
        <v>2</v>
      </c>
      <c r="B875" s="25" t="s">
        <v>2</v>
      </c>
      <c r="C875" s="40" t="s">
        <v>2</v>
      </c>
      <c r="D875" s="41" t="s">
        <v>2</v>
      </c>
      <c r="E875" s="41" t="s">
        <v>2</v>
      </c>
      <c r="F875" s="25" t="s">
        <v>2</v>
      </c>
      <c r="H875" s="42">
        <v>0</v>
      </c>
      <c r="I875" s="42">
        <v>3668</v>
      </c>
      <c r="J875" s="42">
        <v>3668</v>
      </c>
      <c r="K875" s="42">
        <v>0</v>
      </c>
      <c r="L875" s="42">
        <v>3667.55</v>
      </c>
      <c r="M875" s="42">
        <v>3667.55</v>
      </c>
      <c r="N875" s="42">
        <v>0.45</v>
      </c>
      <c r="O875" s="38">
        <v>0.99987731733914942</v>
      </c>
      <c r="P875" s="42">
        <v>0</v>
      </c>
      <c r="Q875" s="42">
        <v>0</v>
      </c>
      <c r="R875" s="42">
        <v>0</v>
      </c>
      <c r="S875" s="42">
        <v>0.45</v>
      </c>
      <c r="T875" s="38">
        <v>0.99987731733914942</v>
      </c>
    </row>
    <row r="876" spans="1:20" ht="14.4" hidden="1" customHeight="1" outlineLevel="4" collapsed="1" x14ac:dyDescent="0.3">
      <c r="A876" s="25" t="s">
        <v>2</v>
      </c>
      <c r="B876" s="25" t="s">
        <v>2</v>
      </c>
      <c r="C876" s="40" t="s">
        <v>2</v>
      </c>
      <c r="D876" s="41" t="s">
        <v>2</v>
      </c>
      <c r="E876" s="41" t="s">
        <v>2</v>
      </c>
      <c r="F876" s="25" t="s">
        <v>2</v>
      </c>
      <c r="H876" s="42">
        <v>0</v>
      </c>
      <c r="I876" s="42">
        <v>19209</v>
      </c>
      <c r="J876" s="42">
        <v>19209</v>
      </c>
      <c r="K876" s="42">
        <v>7236.4</v>
      </c>
      <c r="L876" s="42">
        <v>0</v>
      </c>
      <c r="M876" s="42">
        <v>7236.4</v>
      </c>
      <c r="N876" s="42">
        <v>11972.6</v>
      </c>
      <c r="O876" s="38">
        <v>0.37671924618668334</v>
      </c>
      <c r="P876" s="42">
        <v>8442.4666670000006</v>
      </c>
      <c r="Q876" s="42">
        <v>0</v>
      </c>
      <c r="R876" s="42">
        <v>8442.4666670000006</v>
      </c>
      <c r="S876" s="42">
        <v>10766.533332999999</v>
      </c>
      <c r="T876" s="38">
        <v>0.43950578723515021</v>
      </c>
    </row>
    <row r="877" spans="1:20" ht="14.4" hidden="1" customHeight="1" outlineLevel="4" collapsed="1" x14ac:dyDescent="0.3">
      <c r="A877" s="25" t="s">
        <v>2</v>
      </c>
      <c r="B877" s="25" t="s">
        <v>2</v>
      </c>
      <c r="C877" s="40" t="s">
        <v>2</v>
      </c>
      <c r="D877" s="41" t="s">
        <v>2</v>
      </c>
      <c r="E877" s="41" t="s">
        <v>2</v>
      </c>
      <c r="F877" s="25" t="s">
        <v>2</v>
      </c>
      <c r="H877" s="42">
        <v>24146</v>
      </c>
      <c r="I877" s="42">
        <v>0</v>
      </c>
      <c r="J877" s="42">
        <v>24146</v>
      </c>
      <c r="K877" s="42">
        <v>14724.4</v>
      </c>
      <c r="L877" s="42">
        <v>0</v>
      </c>
      <c r="M877" s="42">
        <v>14724.4</v>
      </c>
      <c r="N877" s="42">
        <v>9421.6</v>
      </c>
      <c r="O877" s="38">
        <v>0.60980700737182147</v>
      </c>
      <c r="P877" s="42">
        <v>32906.800000000003</v>
      </c>
      <c r="Q877" s="42">
        <v>0</v>
      </c>
      <c r="R877" s="42">
        <v>32906.800000000003</v>
      </c>
      <c r="S877" s="43">
        <v>-8760.7999999999993</v>
      </c>
      <c r="T877" s="38">
        <v>1.362826140975731</v>
      </c>
    </row>
    <row r="878" spans="1:20" ht="14.4" hidden="1" customHeight="1" outlineLevel="4" collapsed="1" x14ac:dyDescent="0.3">
      <c r="A878" s="25" t="s">
        <v>2</v>
      </c>
      <c r="B878" s="25" t="s">
        <v>2</v>
      </c>
      <c r="C878" s="40" t="s">
        <v>2</v>
      </c>
      <c r="D878" s="41" t="s">
        <v>2</v>
      </c>
      <c r="E878" s="41" t="s">
        <v>2</v>
      </c>
      <c r="F878" s="25" t="s">
        <v>2</v>
      </c>
      <c r="H878" s="42">
        <v>0</v>
      </c>
      <c r="I878" s="42">
        <v>0</v>
      </c>
      <c r="J878" s="42">
        <v>0</v>
      </c>
      <c r="K878" s="43">
        <v>-600</v>
      </c>
      <c r="L878" s="42">
        <v>0</v>
      </c>
      <c r="M878" s="43">
        <v>-600</v>
      </c>
      <c r="N878" s="42">
        <v>600</v>
      </c>
      <c r="O878" s="45">
        <v>-1</v>
      </c>
      <c r="P878" s="43">
        <v>-600</v>
      </c>
      <c r="Q878" s="42">
        <v>0</v>
      </c>
      <c r="R878" s="43">
        <v>-600</v>
      </c>
      <c r="S878" s="42">
        <v>600</v>
      </c>
      <c r="T878" s="45">
        <v>-1</v>
      </c>
    </row>
    <row r="879" spans="1:20" ht="14.4" hidden="1" customHeight="1" outlineLevel="4" collapsed="1" x14ac:dyDescent="0.3">
      <c r="A879" s="25" t="s">
        <v>2</v>
      </c>
      <c r="B879" s="25" t="s">
        <v>2</v>
      </c>
      <c r="C879" s="40" t="s">
        <v>2</v>
      </c>
      <c r="D879" s="41" t="s">
        <v>2</v>
      </c>
      <c r="E879" s="41" t="s">
        <v>2</v>
      </c>
      <c r="F879" s="25" t="s">
        <v>2</v>
      </c>
      <c r="H879" s="42">
        <v>0</v>
      </c>
      <c r="I879" s="42">
        <v>0</v>
      </c>
      <c r="J879" s="42">
        <v>0</v>
      </c>
      <c r="K879" s="42">
        <v>752.5</v>
      </c>
      <c r="L879" s="42">
        <v>0</v>
      </c>
      <c r="M879" s="42">
        <v>752.5</v>
      </c>
      <c r="N879" s="43">
        <v>-752.5</v>
      </c>
      <c r="O879" s="45">
        <v>-1</v>
      </c>
      <c r="P879" s="42">
        <v>752.5</v>
      </c>
      <c r="Q879" s="42">
        <v>0</v>
      </c>
      <c r="R879" s="42">
        <v>752.5</v>
      </c>
      <c r="S879" s="43">
        <v>-752.5</v>
      </c>
      <c r="T879" s="45">
        <v>-1</v>
      </c>
    </row>
    <row r="880" spans="1:20" ht="14.4" hidden="1" customHeight="1" outlineLevel="4" collapsed="1" x14ac:dyDescent="0.3">
      <c r="A880" s="25" t="s">
        <v>2</v>
      </c>
      <c r="B880" s="25" t="s">
        <v>2</v>
      </c>
      <c r="C880" s="40" t="s">
        <v>2</v>
      </c>
      <c r="D880" s="41" t="s">
        <v>2</v>
      </c>
      <c r="E880" s="41" t="s">
        <v>2</v>
      </c>
      <c r="F880" s="25" t="s">
        <v>2</v>
      </c>
      <c r="H880" s="42">
        <v>0</v>
      </c>
      <c r="I880" s="42">
        <v>0</v>
      </c>
      <c r="J880" s="42">
        <v>0</v>
      </c>
      <c r="K880" s="42">
        <v>2660.81</v>
      </c>
      <c r="L880" s="42">
        <v>0</v>
      </c>
      <c r="M880" s="42">
        <v>2660.81</v>
      </c>
      <c r="N880" s="43">
        <v>-2660.81</v>
      </c>
      <c r="O880" s="45">
        <v>-1</v>
      </c>
      <c r="P880" s="43">
        <v>-7073.8133330000001</v>
      </c>
      <c r="Q880" s="42">
        <v>0</v>
      </c>
      <c r="R880" s="43">
        <v>-7073.8133330000001</v>
      </c>
      <c r="S880" s="42">
        <v>7073.8133330000001</v>
      </c>
      <c r="T880" s="45">
        <v>-1</v>
      </c>
    </row>
    <row r="881" spans="1:20" ht="14.4" hidden="1" customHeight="1" outlineLevel="4" collapsed="1" x14ac:dyDescent="0.3">
      <c r="A881" s="25" t="s">
        <v>2</v>
      </c>
      <c r="B881" s="25" t="s">
        <v>2</v>
      </c>
      <c r="C881" s="40" t="s">
        <v>2</v>
      </c>
      <c r="D881" s="41" t="s">
        <v>2</v>
      </c>
      <c r="E881" s="41" t="s">
        <v>2</v>
      </c>
      <c r="F881" s="25" t="s">
        <v>2</v>
      </c>
      <c r="H881" s="42">
        <v>0</v>
      </c>
      <c r="I881" s="42">
        <v>0</v>
      </c>
      <c r="J881" s="42">
        <v>0</v>
      </c>
      <c r="K881" s="42">
        <v>5135.22</v>
      </c>
      <c r="L881" s="42">
        <v>0</v>
      </c>
      <c r="M881" s="42">
        <v>5135.22</v>
      </c>
      <c r="N881" s="43">
        <v>-5135.22</v>
      </c>
      <c r="O881" s="45">
        <v>-1</v>
      </c>
      <c r="P881" s="42">
        <v>5135.22</v>
      </c>
      <c r="Q881" s="42">
        <v>0</v>
      </c>
      <c r="R881" s="42">
        <v>5135.22</v>
      </c>
      <c r="S881" s="43">
        <v>-5135.22</v>
      </c>
      <c r="T881" s="45">
        <v>-1</v>
      </c>
    </row>
    <row r="882" spans="1:20" ht="14.4" hidden="1" customHeight="1" outlineLevel="4" collapsed="1" x14ac:dyDescent="0.3">
      <c r="A882" s="25" t="s">
        <v>2</v>
      </c>
      <c r="B882" s="25" t="s">
        <v>2</v>
      </c>
      <c r="C882" s="40" t="s">
        <v>2</v>
      </c>
      <c r="D882" s="41" t="s">
        <v>2</v>
      </c>
      <c r="E882" s="41" t="s">
        <v>2</v>
      </c>
      <c r="F882" s="25" t="s">
        <v>2</v>
      </c>
      <c r="H882" s="42">
        <v>0</v>
      </c>
      <c r="I882" s="42">
        <v>45000</v>
      </c>
      <c r="J882" s="42">
        <v>45000</v>
      </c>
      <c r="K882" s="42">
        <v>0</v>
      </c>
      <c r="L882" s="42">
        <v>0</v>
      </c>
      <c r="M882" s="42">
        <v>0</v>
      </c>
      <c r="N882" s="42">
        <v>45000</v>
      </c>
      <c r="O882" s="38">
        <v>0</v>
      </c>
      <c r="P882" s="42">
        <v>0</v>
      </c>
      <c r="Q882" s="42">
        <v>0</v>
      </c>
      <c r="R882" s="42">
        <v>0</v>
      </c>
      <c r="S882" s="42">
        <v>45000</v>
      </c>
      <c r="T882" s="38">
        <v>0</v>
      </c>
    </row>
    <row r="883" spans="1:20" ht="14.4" hidden="1" customHeight="1" outlineLevel="4" collapsed="1" x14ac:dyDescent="0.3">
      <c r="A883" s="25" t="s">
        <v>2</v>
      </c>
      <c r="B883" s="25" t="s">
        <v>2</v>
      </c>
      <c r="C883" s="40" t="s">
        <v>2</v>
      </c>
      <c r="D883" s="41" t="s">
        <v>2</v>
      </c>
      <c r="E883" s="41" t="s">
        <v>2</v>
      </c>
      <c r="F883" s="25" t="s">
        <v>2</v>
      </c>
      <c r="H883" s="42">
        <v>0</v>
      </c>
      <c r="I883" s="42">
        <v>189313</v>
      </c>
      <c r="J883" s="42">
        <v>189313</v>
      </c>
      <c r="K883" s="42">
        <v>0</v>
      </c>
      <c r="L883" s="42">
        <v>0</v>
      </c>
      <c r="M883" s="42">
        <v>0</v>
      </c>
      <c r="N883" s="42">
        <v>189313</v>
      </c>
      <c r="O883" s="38">
        <v>0</v>
      </c>
      <c r="P883" s="42">
        <v>0</v>
      </c>
      <c r="Q883" s="42">
        <v>0</v>
      </c>
      <c r="R883" s="42">
        <v>0</v>
      </c>
      <c r="S883" s="42">
        <v>189313</v>
      </c>
      <c r="T883" s="38">
        <v>0</v>
      </c>
    </row>
    <row r="884" spans="1:20" ht="14.4" hidden="1" customHeight="1" outlineLevel="4" collapsed="1" x14ac:dyDescent="0.3">
      <c r="A884" s="25" t="s">
        <v>2</v>
      </c>
      <c r="B884" s="25" t="s">
        <v>2</v>
      </c>
      <c r="C884" s="40" t="s">
        <v>2</v>
      </c>
      <c r="D884" s="41" t="s">
        <v>2</v>
      </c>
      <c r="E884" s="41" t="s">
        <v>2</v>
      </c>
      <c r="F884" s="25" t="s">
        <v>2</v>
      </c>
      <c r="H884" s="42">
        <v>0</v>
      </c>
      <c r="I884" s="42">
        <v>75000</v>
      </c>
      <c r="J884" s="42">
        <v>75000</v>
      </c>
      <c r="K884" s="42">
        <v>0</v>
      </c>
      <c r="L884" s="42">
        <v>0</v>
      </c>
      <c r="M884" s="42">
        <v>0</v>
      </c>
      <c r="N884" s="42">
        <v>75000</v>
      </c>
      <c r="O884" s="38">
        <v>0</v>
      </c>
      <c r="P884" s="42">
        <v>0</v>
      </c>
      <c r="Q884" s="42">
        <v>0</v>
      </c>
      <c r="R884" s="42">
        <v>0</v>
      </c>
      <c r="S884" s="42">
        <v>75000</v>
      </c>
      <c r="T884" s="38">
        <v>0</v>
      </c>
    </row>
    <row r="885" spans="1:20" ht="14.4" hidden="1" customHeight="1" outlineLevel="4" collapsed="1" x14ac:dyDescent="0.3">
      <c r="A885" s="25" t="s">
        <v>2</v>
      </c>
      <c r="B885" s="25" t="s">
        <v>2</v>
      </c>
      <c r="C885" s="40" t="s">
        <v>2</v>
      </c>
      <c r="D885" s="41" t="s">
        <v>2</v>
      </c>
      <c r="E885" s="41" t="s">
        <v>2</v>
      </c>
      <c r="F885" s="25" t="s">
        <v>2</v>
      </c>
      <c r="H885" s="42">
        <v>0</v>
      </c>
      <c r="I885" s="42">
        <v>42040</v>
      </c>
      <c r="J885" s="42">
        <v>42040</v>
      </c>
      <c r="K885" s="42">
        <v>0</v>
      </c>
      <c r="L885" s="42">
        <v>0</v>
      </c>
      <c r="M885" s="42">
        <v>0</v>
      </c>
      <c r="N885" s="42">
        <v>42040</v>
      </c>
      <c r="O885" s="38">
        <v>0</v>
      </c>
      <c r="P885" s="42">
        <v>0</v>
      </c>
      <c r="Q885" s="42">
        <v>0</v>
      </c>
      <c r="R885" s="42">
        <v>0</v>
      </c>
      <c r="S885" s="42">
        <v>42040</v>
      </c>
      <c r="T885" s="38">
        <v>0</v>
      </c>
    </row>
    <row r="886" spans="1:20" ht="14.4" hidden="1" customHeight="1" outlineLevel="4" collapsed="1" x14ac:dyDescent="0.3">
      <c r="A886" s="25" t="s">
        <v>2</v>
      </c>
      <c r="B886" s="25" t="s">
        <v>2</v>
      </c>
      <c r="C886" s="40" t="s">
        <v>2</v>
      </c>
      <c r="D886" s="41" t="s">
        <v>2</v>
      </c>
      <c r="E886" s="41" t="s">
        <v>2</v>
      </c>
      <c r="F886" s="25" t="s">
        <v>2</v>
      </c>
      <c r="H886" s="42">
        <v>0</v>
      </c>
      <c r="I886" s="42">
        <v>82750</v>
      </c>
      <c r="J886" s="42">
        <v>82750</v>
      </c>
      <c r="K886" s="42">
        <v>0</v>
      </c>
      <c r="L886" s="42">
        <v>0</v>
      </c>
      <c r="M886" s="42">
        <v>0</v>
      </c>
      <c r="N886" s="42">
        <v>82750</v>
      </c>
      <c r="O886" s="38">
        <v>0</v>
      </c>
      <c r="P886" s="42">
        <v>0</v>
      </c>
      <c r="Q886" s="42">
        <v>0</v>
      </c>
      <c r="R886" s="42">
        <v>0</v>
      </c>
      <c r="S886" s="42">
        <v>82750</v>
      </c>
      <c r="T886" s="38">
        <v>0</v>
      </c>
    </row>
    <row r="887" spans="1:20" ht="14.4" hidden="1" customHeight="1" outlineLevel="4" collapsed="1" x14ac:dyDescent="0.3">
      <c r="A887" s="25" t="s">
        <v>2</v>
      </c>
      <c r="B887" s="25" t="s">
        <v>2</v>
      </c>
      <c r="C887" s="40" t="s">
        <v>2</v>
      </c>
      <c r="D887" s="41" t="s">
        <v>2</v>
      </c>
      <c r="E887" s="41" t="s">
        <v>2</v>
      </c>
      <c r="F887" s="25" t="s">
        <v>2</v>
      </c>
      <c r="H887" s="42">
        <v>0</v>
      </c>
      <c r="I887" s="42">
        <v>8000</v>
      </c>
      <c r="J887" s="42">
        <v>8000</v>
      </c>
      <c r="K887" s="42">
        <v>0</v>
      </c>
      <c r="L887" s="42">
        <v>0</v>
      </c>
      <c r="M887" s="42">
        <v>0</v>
      </c>
      <c r="N887" s="42">
        <v>8000</v>
      </c>
      <c r="O887" s="38">
        <v>0</v>
      </c>
      <c r="P887" s="42">
        <v>0</v>
      </c>
      <c r="Q887" s="42">
        <v>0</v>
      </c>
      <c r="R887" s="42">
        <v>0</v>
      </c>
      <c r="S887" s="42">
        <v>8000</v>
      </c>
      <c r="T887" s="38">
        <v>0</v>
      </c>
    </row>
    <row r="888" spans="1:20" ht="14.4" hidden="1" customHeight="1" outlineLevel="4" collapsed="1" x14ac:dyDescent="0.3">
      <c r="A888" s="25" t="s">
        <v>2</v>
      </c>
      <c r="B888" s="25" t="s">
        <v>2</v>
      </c>
      <c r="C888" s="40" t="s">
        <v>2</v>
      </c>
      <c r="D888" s="41" t="s">
        <v>2</v>
      </c>
      <c r="E888" s="41" t="s">
        <v>2</v>
      </c>
      <c r="F888" s="25" t="s">
        <v>2</v>
      </c>
      <c r="H888" s="42">
        <v>0</v>
      </c>
      <c r="I888" s="42">
        <v>11215</v>
      </c>
      <c r="J888" s="42">
        <v>11215</v>
      </c>
      <c r="K888" s="42">
        <v>0</v>
      </c>
      <c r="L888" s="42">
        <v>0</v>
      </c>
      <c r="M888" s="42">
        <v>0</v>
      </c>
      <c r="N888" s="42">
        <v>11215</v>
      </c>
      <c r="O888" s="38">
        <v>0</v>
      </c>
      <c r="P888" s="42">
        <v>0</v>
      </c>
      <c r="Q888" s="42">
        <v>0</v>
      </c>
      <c r="R888" s="42">
        <v>0</v>
      </c>
      <c r="S888" s="42">
        <v>11215</v>
      </c>
      <c r="T888" s="38">
        <v>0</v>
      </c>
    </row>
    <row r="889" spans="1:20" ht="14.4" hidden="1" customHeight="1" outlineLevel="4" collapsed="1" x14ac:dyDescent="0.3">
      <c r="A889" s="25" t="s">
        <v>2</v>
      </c>
      <c r="B889" s="25" t="s">
        <v>2</v>
      </c>
      <c r="C889" s="40" t="s">
        <v>2</v>
      </c>
      <c r="D889" s="41" t="s">
        <v>2</v>
      </c>
      <c r="E889" s="41" t="s">
        <v>2</v>
      </c>
      <c r="F889" s="25" t="s">
        <v>2</v>
      </c>
      <c r="H889" s="42">
        <v>0</v>
      </c>
      <c r="I889" s="42">
        <v>1200</v>
      </c>
      <c r="J889" s="42">
        <v>1200</v>
      </c>
      <c r="K889" s="42">
        <v>0</v>
      </c>
      <c r="L889" s="42">
        <v>0</v>
      </c>
      <c r="M889" s="42">
        <v>0</v>
      </c>
      <c r="N889" s="42">
        <v>1200</v>
      </c>
      <c r="O889" s="38">
        <v>0</v>
      </c>
      <c r="P889" s="42">
        <v>0</v>
      </c>
      <c r="Q889" s="42">
        <v>0</v>
      </c>
      <c r="R889" s="42">
        <v>0</v>
      </c>
      <c r="S889" s="42">
        <v>1200</v>
      </c>
      <c r="T889" s="38">
        <v>0</v>
      </c>
    </row>
    <row r="890" spans="1:20" ht="14.4" hidden="1" customHeight="1" outlineLevel="4" collapsed="1" x14ac:dyDescent="0.3">
      <c r="A890" s="25" t="s">
        <v>2</v>
      </c>
      <c r="B890" s="25" t="s">
        <v>2</v>
      </c>
      <c r="C890" s="40" t="s">
        <v>2</v>
      </c>
      <c r="D890" s="41" t="s">
        <v>2</v>
      </c>
      <c r="E890" s="41" t="s">
        <v>2</v>
      </c>
      <c r="F890" s="25" t="s">
        <v>2</v>
      </c>
      <c r="H890" s="42">
        <v>0</v>
      </c>
      <c r="I890" s="42">
        <v>582647</v>
      </c>
      <c r="J890" s="42">
        <v>582647</v>
      </c>
      <c r="K890" s="42">
        <v>0</v>
      </c>
      <c r="L890" s="42">
        <v>0</v>
      </c>
      <c r="M890" s="42">
        <v>0</v>
      </c>
      <c r="N890" s="42">
        <v>582647</v>
      </c>
      <c r="O890" s="38">
        <v>0</v>
      </c>
      <c r="P890" s="42">
        <v>0</v>
      </c>
      <c r="Q890" s="42">
        <v>187000</v>
      </c>
      <c r="R890" s="42">
        <v>187000</v>
      </c>
      <c r="S890" s="42">
        <v>395647</v>
      </c>
      <c r="T890" s="38">
        <v>0.32094904805139302</v>
      </c>
    </row>
    <row r="891" spans="1:20" ht="14.4" hidden="1" customHeight="1" outlineLevel="4" collapsed="1" x14ac:dyDescent="0.3">
      <c r="A891" s="25" t="s">
        <v>2</v>
      </c>
      <c r="B891" s="25" t="s">
        <v>2</v>
      </c>
      <c r="C891" s="40" t="s">
        <v>2</v>
      </c>
      <c r="D891" s="41" t="s">
        <v>2</v>
      </c>
      <c r="E891" s="41" t="s">
        <v>2</v>
      </c>
      <c r="F891" s="25" t="s">
        <v>2</v>
      </c>
      <c r="H891" s="42">
        <v>0</v>
      </c>
      <c r="I891" s="42">
        <v>233022</v>
      </c>
      <c r="J891" s="42">
        <v>233022</v>
      </c>
      <c r="K891" s="42">
        <v>0</v>
      </c>
      <c r="L891" s="42">
        <v>0</v>
      </c>
      <c r="M891" s="42">
        <v>0</v>
      </c>
      <c r="N891" s="42">
        <v>233022</v>
      </c>
      <c r="O891" s="38">
        <v>0</v>
      </c>
      <c r="P891" s="42">
        <v>0</v>
      </c>
      <c r="Q891" s="42">
        <v>0</v>
      </c>
      <c r="R891" s="42">
        <v>0</v>
      </c>
      <c r="S891" s="42">
        <v>233022</v>
      </c>
      <c r="T891" s="38">
        <v>0</v>
      </c>
    </row>
    <row r="892" spans="1:20" ht="14.4" hidden="1" customHeight="1" outlineLevel="4" collapsed="1" x14ac:dyDescent="0.3">
      <c r="A892" s="25" t="s">
        <v>2</v>
      </c>
      <c r="B892" s="25" t="s">
        <v>2</v>
      </c>
      <c r="C892" s="40" t="s">
        <v>2</v>
      </c>
      <c r="D892" s="41" t="s">
        <v>2</v>
      </c>
      <c r="E892" s="41" t="s">
        <v>2</v>
      </c>
      <c r="F892" s="25" t="s">
        <v>2</v>
      </c>
      <c r="H892" s="42">
        <v>0</v>
      </c>
      <c r="I892" s="42">
        <v>104038</v>
      </c>
      <c r="J892" s="42">
        <v>104038</v>
      </c>
      <c r="K892" s="42">
        <v>0</v>
      </c>
      <c r="L892" s="42">
        <v>0</v>
      </c>
      <c r="M892" s="42">
        <v>0</v>
      </c>
      <c r="N892" s="42">
        <v>104038</v>
      </c>
      <c r="O892" s="38">
        <v>0</v>
      </c>
      <c r="P892" s="42">
        <v>0</v>
      </c>
      <c r="Q892" s="42">
        <v>299000</v>
      </c>
      <c r="R892" s="42">
        <v>299000</v>
      </c>
      <c r="S892" s="43">
        <v>-194962</v>
      </c>
      <c r="T892" s="38">
        <v>2.8739499029200868</v>
      </c>
    </row>
    <row r="893" spans="1:20" ht="14.4" hidden="1" customHeight="1" outlineLevel="4" collapsed="1" x14ac:dyDescent="0.3">
      <c r="A893" s="25" t="s">
        <v>2</v>
      </c>
      <c r="B893" s="25" t="s">
        <v>2</v>
      </c>
      <c r="C893" s="40" t="s">
        <v>2</v>
      </c>
      <c r="D893" s="41" t="s">
        <v>2</v>
      </c>
      <c r="E893" s="41" t="s">
        <v>2</v>
      </c>
      <c r="F893" s="25" t="s">
        <v>2</v>
      </c>
      <c r="H893" s="42">
        <v>0</v>
      </c>
      <c r="I893" s="42">
        <v>931</v>
      </c>
      <c r="J893" s="42">
        <v>931</v>
      </c>
      <c r="K893" s="42">
        <v>0</v>
      </c>
      <c r="L893" s="42">
        <v>0</v>
      </c>
      <c r="M893" s="42">
        <v>0</v>
      </c>
      <c r="N893" s="42">
        <v>931</v>
      </c>
      <c r="O893" s="38">
        <v>0</v>
      </c>
      <c r="P893" s="42">
        <v>0</v>
      </c>
      <c r="Q893" s="42">
        <v>0</v>
      </c>
      <c r="R893" s="42">
        <v>0</v>
      </c>
      <c r="S893" s="42">
        <v>931</v>
      </c>
      <c r="T893" s="38">
        <v>0</v>
      </c>
    </row>
    <row r="894" spans="1:20" ht="14.4" hidden="1" customHeight="1" outlineLevel="4" collapsed="1" x14ac:dyDescent="0.3">
      <c r="A894" s="25" t="s">
        <v>2</v>
      </c>
      <c r="B894" s="25" t="s">
        <v>2</v>
      </c>
      <c r="C894" s="40" t="s">
        <v>2</v>
      </c>
      <c r="D894" s="41" t="s">
        <v>2</v>
      </c>
      <c r="E894" s="41" t="s">
        <v>2</v>
      </c>
      <c r="F894" s="25" t="s">
        <v>2</v>
      </c>
      <c r="H894" s="42">
        <v>0</v>
      </c>
      <c r="I894" s="42">
        <v>6190</v>
      </c>
      <c r="J894" s="42">
        <v>6190</v>
      </c>
      <c r="K894" s="42">
        <v>0</v>
      </c>
      <c r="L894" s="42">
        <v>0</v>
      </c>
      <c r="M894" s="42">
        <v>0</v>
      </c>
      <c r="N894" s="42">
        <v>6190</v>
      </c>
      <c r="O894" s="38">
        <v>0</v>
      </c>
      <c r="P894" s="42">
        <v>0</v>
      </c>
      <c r="Q894" s="42">
        <v>0</v>
      </c>
      <c r="R894" s="42">
        <v>0</v>
      </c>
      <c r="S894" s="42">
        <v>6190</v>
      </c>
      <c r="T894" s="38">
        <v>0</v>
      </c>
    </row>
    <row r="895" spans="1:20" ht="14.4" hidden="1" customHeight="1" outlineLevel="4" collapsed="1" x14ac:dyDescent="0.3">
      <c r="A895" s="25" t="s">
        <v>2</v>
      </c>
      <c r="B895" s="25" t="s">
        <v>2</v>
      </c>
      <c r="C895" s="40" t="s">
        <v>2</v>
      </c>
      <c r="D895" s="41" t="s">
        <v>2</v>
      </c>
      <c r="E895" s="41" t="s">
        <v>2</v>
      </c>
      <c r="F895" s="25" t="s">
        <v>2</v>
      </c>
      <c r="H895" s="42">
        <v>0</v>
      </c>
      <c r="I895" s="42">
        <v>53514</v>
      </c>
      <c r="J895" s="42">
        <v>53514</v>
      </c>
      <c r="K895" s="42">
        <v>0</v>
      </c>
      <c r="L895" s="42">
        <v>0</v>
      </c>
      <c r="M895" s="42">
        <v>0</v>
      </c>
      <c r="N895" s="42">
        <v>53514</v>
      </c>
      <c r="O895" s="38">
        <v>0</v>
      </c>
      <c r="P895" s="42">
        <v>0</v>
      </c>
      <c r="Q895" s="42">
        <v>59704</v>
      </c>
      <c r="R895" s="42">
        <v>59704</v>
      </c>
      <c r="S895" s="43">
        <v>-6190</v>
      </c>
      <c r="T895" s="38">
        <v>1.1156706656202116</v>
      </c>
    </row>
    <row r="896" spans="1:20" ht="14.4" hidden="1" customHeight="1" outlineLevel="4" collapsed="1" x14ac:dyDescent="0.3">
      <c r="A896" s="25" t="s">
        <v>2</v>
      </c>
      <c r="B896" s="25" t="s">
        <v>2</v>
      </c>
      <c r="C896" s="40" t="s">
        <v>2</v>
      </c>
      <c r="D896" s="41" t="s">
        <v>2</v>
      </c>
      <c r="E896" s="41" t="s">
        <v>2</v>
      </c>
      <c r="F896" s="25" t="s">
        <v>2</v>
      </c>
      <c r="H896" s="42">
        <v>0</v>
      </c>
      <c r="I896" s="42">
        <v>60000</v>
      </c>
      <c r="J896" s="42">
        <v>60000</v>
      </c>
      <c r="K896" s="42">
        <v>0</v>
      </c>
      <c r="L896" s="42">
        <v>0</v>
      </c>
      <c r="M896" s="42">
        <v>0</v>
      </c>
      <c r="N896" s="42">
        <v>60000</v>
      </c>
      <c r="O896" s="38">
        <v>0</v>
      </c>
      <c r="P896" s="42">
        <v>0</v>
      </c>
      <c r="Q896" s="42">
        <v>51400</v>
      </c>
      <c r="R896" s="42">
        <v>51400</v>
      </c>
      <c r="S896" s="42">
        <v>8600</v>
      </c>
      <c r="T896" s="38">
        <v>0.85666666666666669</v>
      </c>
    </row>
    <row r="897" spans="1:20" ht="14.4" hidden="1" customHeight="1" outlineLevel="4" collapsed="1" x14ac:dyDescent="0.3">
      <c r="A897" s="25" t="s">
        <v>2</v>
      </c>
      <c r="B897" s="25" t="s">
        <v>2</v>
      </c>
      <c r="C897" s="40" t="s">
        <v>2</v>
      </c>
      <c r="D897" s="41" t="s">
        <v>2</v>
      </c>
      <c r="E897" s="41" t="s">
        <v>2</v>
      </c>
      <c r="F897" s="25" t="s">
        <v>2</v>
      </c>
      <c r="H897" s="42">
        <v>0</v>
      </c>
      <c r="I897" s="42">
        <v>1625</v>
      </c>
      <c r="J897" s="42">
        <v>1625</v>
      </c>
      <c r="K897" s="42">
        <v>0</v>
      </c>
      <c r="L897" s="42">
        <v>0</v>
      </c>
      <c r="M897" s="42">
        <v>0</v>
      </c>
      <c r="N897" s="42">
        <v>1625</v>
      </c>
      <c r="O897" s="38">
        <v>0</v>
      </c>
      <c r="P897" s="42">
        <v>0</v>
      </c>
      <c r="Q897" s="42">
        <v>1625</v>
      </c>
      <c r="R897" s="42">
        <v>1625</v>
      </c>
      <c r="S897" s="42">
        <v>0</v>
      </c>
      <c r="T897" s="38">
        <v>1</v>
      </c>
    </row>
    <row r="898" spans="1:20" ht="14.4" hidden="1" customHeight="1" outlineLevel="4" collapsed="1" x14ac:dyDescent="0.3">
      <c r="A898" s="25" t="s">
        <v>2</v>
      </c>
      <c r="B898" s="25" t="s">
        <v>2</v>
      </c>
      <c r="C898" s="40" t="s">
        <v>2</v>
      </c>
      <c r="D898" s="41" t="s">
        <v>2</v>
      </c>
      <c r="E898" s="41" t="s">
        <v>2</v>
      </c>
      <c r="F898" s="25" t="s">
        <v>2</v>
      </c>
      <c r="H898" s="42">
        <v>0</v>
      </c>
      <c r="I898" s="42">
        <v>9925</v>
      </c>
      <c r="J898" s="42">
        <v>9925</v>
      </c>
      <c r="K898" s="42">
        <v>0</v>
      </c>
      <c r="L898" s="42">
        <v>0</v>
      </c>
      <c r="M898" s="42">
        <v>0</v>
      </c>
      <c r="N898" s="42">
        <v>9925</v>
      </c>
      <c r="O898" s="38">
        <v>0</v>
      </c>
      <c r="P898" s="42">
        <v>0</v>
      </c>
      <c r="Q898" s="42">
        <v>9925</v>
      </c>
      <c r="R898" s="42">
        <v>9925</v>
      </c>
      <c r="S898" s="42">
        <v>0</v>
      </c>
      <c r="T898" s="38">
        <v>1</v>
      </c>
    </row>
    <row r="899" spans="1:20" ht="14.4" hidden="1" customHeight="1" outlineLevel="4" collapsed="1" x14ac:dyDescent="0.3">
      <c r="A899" s="25" t="s">
        <v>2</v>
      </c>
      <c r="B899" s="25" t="s">
        <v>2</v>
      </c>
      <c r="C899" s="40" t="s">
        <v>2</v>
      </c>
      <c r="D899" s="41" t="s">
        <v>2</v>
      </c>
      <c r="E899" s="41" t="s">
        <v>2</v>
      </c>
      <c r="F899" s="25" t="s">
        <v>2</v>
      </c>
      <c r="H899" s="42">
        <v>0</v>
      </c>
      <c r="I899" s="42">
        <v>1886</v>
      </c>
      <c r="J899" s="42">
        <v>1886</v>
      </c>
      <c r="K899" s="42">
        <v>0</v>
      </c>
      <c r="L899" s="42">
        <v>0</v>
      </c>
      <c r="M899" s="42">
        <v>0</v>
      </c>
      <c r="N899" s="42">
        <v>1886</v>
      </c>
      <c r="O899" s="38">
        <v>0</v>
      </c>
      <c r="P899" s="42">
        <v>0</v>
      </c>
      <c r="Q899" s="42">
        <v>1886</v>
      </c>
      <c r="R899" s="42">
        <v>1886</v>
      </c>
      <c r="S899" s="42">
        <v>0</v>
      </c>
      <c r="T899" s="38">
        <v>1</v>
      </c>
    </row>
    <row r="900" spans="1:20" ht="14.4" hidden="1" customHeight="1" outlineLevel="4" collapsed="1" x14ac:dyDescent="0.3">
      <c r="A900" s="25" t="s">
        <v>2</v>
      </c>
      <c r="B900" s="25" t="s">
        <v>2</v>
      </c>
      <c r="C900" s="40" t="s">
        <v>2</v>
      </c>
      <c r="D900" s="41" t="s">
        <v>2</v>
      </c>
      <c r="E900" s="41" t="s">
        <v>2</v>
      </c>
      <c r="F900" s="25" t="s">
        <v>2</v>
      </c>
      <c r="H900" s="42">
        <v>0</v>
      </c>
      <c r="I900" s="42">
        <v>31536</v>
      </c>
      <c r="J900" s="42">
        <v>31536</v>
      </c>
      <c r="K900" s="42">
        <v>0</v>
      </c>
      <c r="L900" s="42">
        <v>0</v>
      </c>
      <c r="M900" s="42">
        <v>0</v>
      </c>
      <c r="N900" s="42">
        <v>31536</v>
      </c>
      <c r="O900" s="38">
        <v>0</v>
      </c>
      <c r="P900" s="42">
        <v>0</v>
      </c>
      <c r="Q900" s="42">
        <v>0</v>
      </c>
      <c r="R900" s="42">
        <v>0</v>
      </c>
      <c r="S900" s="42">
        <v>31536</v>
      </c>
      <c r="T900" s="38">
        <v>0</v>
      </c>
    </row>
    <row r="901" spans="1:20" ht="14.4" hidden="1" customHeight="1" outlineLevel="4" collapsed="1" x14ac:dyDescent="0.3">
      <c r="A901" s="25" t="s">
        <v>2</v>
      </c>
      <c r="B901" s="25" t="s">
        <v>2</v>
      </c>
      <c r="C901" s="40" t="s">
        <v>2</v>
      </c>
      <c r="D901" s="41" t="s">
        <v>2</v>
      </c>
      <c r="E901" s="41" t="s">
        <v>2</v>
      </c>
      <c r="F901" s="25" t="s">
        <v>2</v>
      </c>
      <c r="H901" s="42">
        <v>0</v>
      </c>
      <c r="I901" s="42">
        <v>15000</v>
      </c>
      <c r="J901" s="42">
        <v>15000</v>
      </c>
      <c r="K901" s="42">
        <v>0</v>
      </c>
      <c r="L901" s="42">
        <v>0</v>
      </c>
      <c r="M901" s="42">
        <v>0</v>
      </c>
      <c r="N901" s="42">
        <v>15000</v>
      </c>
      <c r="O901" s="38">
        <v>0</v>
      </c>
      <c r="P901" s="42">
        <v>0</v>
      </c>
      <c r="Q901" s="42">
        <v>0</v>
      </c>
      <c r="R901" s="42">
        <v>0</v>
      </c>
      <c r="S901" s="42">
        <v>15000</v>
      </c>
      <c r="T901" s="38">
        <v>0</v>
      </c>
    </row>
    <row r="902" spans="1:20" ht="14.4" hidden="1" customHeight="1" outlineLevel="4" collapsed="1" x14ac:dyDescent="0.3">
      <c r="A902" s="25" t="s">
        <v>2</v>
      </c>
      <c r="B902" s="25" t="s">
        <v>2</v>
      </c>
      <c r="C902" s="40" t="s">
        <v>2</v>
      </c>
      <c r="D902" s="41" t="s">
        <v>2</v>
      </c>
      <c r="E902" s="41" t="s">
        <v>2</v>
      </c>
      <c r="F902" s="25" t="s">
        <v>2</v>
      </c>
      <c r="H902" s="42">
        <v>0</v>
      </c>
      <c r="I902" s="42">
        <v>343955</v>
      </c>
      <c r="J902" s="42">
        <v>343955</v>
      </c>
      <c r="K902" s="42">
        <v>0</v>
      </c>
      <c r="L902" s="42">
        <v>0</v>
      </c>
      <c r="M902" s="42">
        <v>0</v>
      </c>
      <c r="N902" s="42">
        <v>343955</v>
      </c>
      <c r="O902" s="38">
        <v>0</v>
      </c>
      <c r="P902" s="42">
        <v>0</v>
      </c>
      <c r="Q902" s="42">
        <v>208071</v>
      </c>
      <c r="R902" s="42">
        <v>208071</v>
      </c>
      <c r="S902" s="42">
        <v>135884</v>
      </c>
      <c r="T902" s="38">
        <v>0.6049366922998648</v>
      </c>
    </row>
    <row r="903" spans="1:20" ht="14.4" hidden="1" customHeight="1" outlineLevel="4" collapsed="1" x14ac:dyDescent="0.3">
      <c r="A903" s="25" t="s">
        <v>2</v>
      </c>
      <c r="B903" s="25" t="s">
        <v>2</v>
      </c>
      <c r="C903" s="40" t="s">
        <v>2</v>
      </c>
      <c r="D903" s="41" t="s">
        <v>2</v>
      </c>
      <c r="E903" s="41" t="s">
        <v>2</v>
      </c>
      <c r="F903" s="25" t="s">
        <v>2</v>
      </c>
      <c r="H903" s="42">
        <v>0</v>
      </c>
      <c r="I903" s="42">
        <v>3120</v>
      </c>
      <c r="J903" s="42">
        <v>3120</v>
      </c>
      <c r="K903" s="42">
        <v>0</v>
      </c>
      <c r="L903" s="42">
        <v>0</v>
      </c>
      <c r="M903" s="42">
        <v>0</v>
      </c>
      <c r="N903" s="42">
        <v>3120</v>
      </c>
      <c r="O903" s="38">
        <v>0</v>
      </c>
      <c r="P903" s="42">
        <v>0</v>
      </c>
      <c r="Q903" s="42">
        <v>3120</v>
      </c>
      <c r="R903" s="42">
        <v>3120</v>
      </c>
      <c r="S903" s="42">
        <v>0</v>
      </c>
      <c r="T903" s="38">
        <v>1</v>
      </c>
    </row>
    <row r="904" spans="1:20" ht="14.4" hidden="1" customHeight="1" outlineLevel="4" collapsed="1" x14ac:dyDescent="0.3">
      <c r="A904" s="25" t="s">
        <v>2</v>
      </c>
      <c r="B904" s="25" t="s">
        <v>2</v>
      </c>
      <c r="C904" s="40" t="s">
        <v>2</v>
      </c>
      <c r="D904" s="41" t="s">
        <v>2</v>
      </c>
      <c r="E904" s="41" t="s">
        <v>2</v>
      </c>
      <c r="F904" s="25" t="s">
        <v>2</v>
      </c>
      <c r="H904" s="42">
        <v>0</v>
      </c>
      <c r="I904" s="42">
        <v>3000</v>
      </c>
      <c r="J904" s="42">
        <v>3000</v>
      </c>
      <c r="K904" s="42">
        <v>0</v>
      </c>
      <c r="L904" s="42">
        <v>0</v>
      </c>
      <c r="M904" s="42">
        <v>0</v>
      </c>
      <c r="N904" s="42">
        <v>3000</v>
      </c>
      <c r="O904" s="38">
        <v>0</v>
      </c>
      <c r="P904" s="42">
        <v>0</v>
      </c>
      <c r="Q904" s="42">
        <v>0</v>
      </c>
      <c r="R904" s="42">
        <v>0</v>
      </c>
      <c r="S904" s="42">
        <v>3000</v>
      </c>
      <c r="T904" s="38">
        <v>0</v>
      </c>
    </row>
    <row r="905" spans="1:20" ht="14.4" hidden="1" customHeight="1" outlineLevel="4" collapsed="1" x14ac:dyDescent="0.3">
      <c r="A905" s="25" t="s">
        <v>2</v>
      </c>
      <c r="B905" s="25" t="s">
        <v>2</v>
      </c>
      <c r="C905" s="40" t="s">
        <v>2</v>
      </c>
      <c r="D905" s="41" t="s">
        <v>2</v>
      </c>
      <c r="E905" s="41" t="s">
        <v>2</v>
      </c>
      <c r="F905" s="25" t="s">
        <v>2</v>
      </c>
      <c r="H905" s="42">
        <v>0</v>
      </c>
      <c r="I905" s="42">
        <v>3000</v>
      </c>
      <c r="J905" s="42">
        <v>3000</v>
      </c>
      <c r="K905" s="42">
        <v>0</v>
      </c>
      <c r="L905" s="42">
        <v>0</v>
      </c>
      <c r="M905" s="42">
        <v>0</v>
      </c>
      <c r="N905" s="42">
        <v>3000</v>
      </c>
      <c r="O905" s="38">
        <v>0</v>
      </c>
      <c r="P905" s="42">
        <v>0</v>
      </c>
      <c r="Q905" s="42">
        <v>0</v>
      </c>
      <c r="R905" s="42">
        <v>0</v>
      </c>
      <c r="S905" s="42">
        <v>3000</v>
      </c>
      <c r="T905" s="38">
        <v>0</v>
      </c>
    </row>
    <row r="906" spans="1:20" ht="14.4" hidden="1" customHeight="1" outlineLevel="4" collapsed="1" x14ac:dyDescent="0.3">
      <c r="A906" s="25" t="s">
        <v>2</v>
      </c>
      <c r="B906" s="25" t="s">
        <v>2</v>
      </c>
      <c r="C906" s="40" t="s">
        <v>2</v>
      </c>
      <c r="D906" s="41" t="s">
        <v>2</v>
      </c>
      <c r="E906" s="41" t="s">
        <v>2</v>
      </c>
      <c r="F906" s="25" t="s">
        <v>2</v>
      </c>
      <c r="H906" s="42">
        <v>0</v>
      </c>
      <c r="I906" s="42">
        <v>5500</v>
      </c>
      <c r="J906" s="42">
        <v>5500</v>
      </c>
      <c r="K906" s="42">
        <v>0</v>
      </c>
      <c r="L906" s="42">
        <v>0</v>
      </c>
      <c r="M906" s="42">
        <v>0</v>
      </c>
      <c r="N906" s="42">
        <v>5500</v>
      </c>
      <c r="O906" s="38">
        <v>0</v>
      </c>
      <c r="P906" s="42">
        <v>0</v>
      </c>
      <c r="Q906" s="42">
        <v>0</v>
      </c>
      <c r="R906" s="42">
        <v>0</v>
      </c>
      <c r="S906" s="42">
        <v>5500</v>
      </c>
      <c r="T906" s="38">
        <v>0</v>
      </c>
    </row>
    <row r="907" spans="1:20" ht="14.4" hidden="1" customHeight="1" outlineLevel="4" collapsed="1" x14ac:dyDescent="0.3">
      <c r="A907" s="25" t="s">
        <v>2</v>
      </c>
      <c r="B907" s="25" t="s">
        <v>2</v>
      </c>
      <c r="C907" s="40" t="s">
        <v>2</v>
      </c>
      <c r="D907" s="41" t="s">
        <v>2</v>
      </c>
      <c r="E907" s="41" t="s">
        <v>2</v>
      </c>
      <c r="F907" s="25" t="s">
        <v>2</v>
      </c>
      <c r="H907" s="42">
        <v>0</v>
      </c>
      <c r="I907" s="42">
        <v>1863</v>
      </c>
      <c r="J907" s="42">
        <v>1863</v>
      </c>
      <c r="K907" s="42">
        <v>0</v>
      </c>
      <c r="L907" s="42">
        <v>0</v>
      </c>
      <c r="M907" s="42">
        <v>0</v>
      </c>
      <c r="N907" s="42">
        <v>1863</v>
      </c>
      <c r="O907" s="38">
        <v>0</v>
      </c>
      <c r="P907" s="42">
        <v>0</v>
      </c>
      <c r="Q907" s="42">
        <v>1863</v>
      </c>
      <c r="R907" s="42">
        <v>1863</v>
      </c>
      <c r="S907" s="42">
        <v>0</v>
      </c>
      <c r="T907" s="38">
        <v>1</v>
      </c>
    </row>
    <row r="908" spans="1:20" ht="14.4" hidden="1" customHeight="1" outlineLevel="4" collapsed="1" x14ac:dyDescent="0.3">
      <c r="A908" s="25" t="s">
        <v>2</v>
      </c>
      <c r="B908" s="25" t="s">
        <v>2</v>
      </c>
      <c r="C908" s="40" t="s">
        <v>2</v>
      </c>
      <c r="D908" s="41" t="s">
        <v>2</v>
      </c>
      <c r="E908" s="41" t="s">
        <v>2</v>
      </c>
      <c r="F908" s="25" t="s">
        <v>2</v>
      </c>
      <c r="H908" s="42">
        <v>0</v>
      </c>
      <c r="I908" s="42">
        <v>37000</v>
      </c>
      <c r="J908" s="42">
        <v>37000</v>
      </c>
      <c r="K908" s="42">
        <v>0</v>
      </c>
      <c r="L908" s="42">
        <v>0</v>
      </c>
      <c r="M908" s="42">
        <v>0</v>
      </c>
      <c r="N908" s="42">
        <v>37000</v>
      </c>
      <c r="O908" s="38">
        <v>0</v>
      </c>
      <c r="P908" s="42">
        <v>0</v>
      </c>
      <c r="Q908" s="42">
        <v>0</v>
      </c>
      <c r="R908" s="42">
        <v>0</v>
      </c>
      <c r="S908" s="42">
        <v>37000</v>
      </c>
      <c r="T908" s="38">
        <v>0</v>
      </c>
    </row>
    <row r="909" spans="1:20" ht="14.4" hidden="1" customHeight="1" outlineLevel="4" collapsed="1" x14ac:dyDescent="0.3">
      <c r="A909" s="25" t="s">
        <v>2</v>
      </c>
      <c r="B909" s="25" t="s">
        <v>2</v>
      </c>
      <c r="C909" s="40" t="s">
        <v>2</v>
      </c>
      <c r="D909" s="41" t="s">
        <v>2</v>
      </c>
      <c r="E909" s="41" t="s">
        <v>2</v>
      </c>
      <c r="F909" s="25" t="s">
        <v>2</v>
      </c>
      <c r="H909" s="42">
        <v>51247</v>
      </c>
      <c r="I909" s="42">
        <v>0</v>
      </c>
      <c r="J909" s="42">
        <v>51247</v>
      </c>
      <c r="K909" s="42">
        <v>18935.2</v>
      </c>
      <c r="L909" s="42">
        <v>0</v>
      </c>
      <c r="M909" s="42">
        <v>18935.2</v>
      </c>
      <c r="N909" s="42">
        <v>32311.8</v>
      </c>
      <c r="O909" s="38">
        <v>0.36948894569438212</v>
      </c>
      <c r="P909" s="42">
        <v>50188</v>
      </c>
      <c r="Q909" s="42">
        <v>0</v>
      </c>
      <c r="R909" s="42">
        <v>50188</v>
      </c>
      <c r="S909" s="42">
        <v>1059</v>
      </c>
      <c r="T909" s="38">
        <v>0.97933537572931095</v>
      </c>
    </row>
    <row r="910" spans="1:20" ht="14.4" hidden="1" customHeight="1" outlineLevel="4" collapsed="1" x14ac:dyDescent="0.3">
      <c r="A910" s="25" t="s">
        <v>2</v>
      </c>
      <c r="B910" s="25" t="s">
        <v>2</v>
      </c>
      <c r="C910" s="40" t="s">
        <v>2</v>
      </c>
      <c r="D910" s="41" t="s">
        <v>2</v>
      </c>
      <c r="E910" s="41" t="s">
        <v>2</v>
      </c>
      <c r="F910" s="25" t="s">
        <v>2</v>
      </c>
      <c r="H910" s="42">
        <v>0</v>
      </c>
      <c r="I910" s="42">
        <v>4201</v>
      </c>
      <c r="J910" s="42">
        <v>4201</v>
      </c>
      <c r="K910" s="42">
        <v>1203.2</v>
      </c>
      <c r="L910" s="42">
        <v>0</v>
      </c>
      <c r="M910" s="42">
        <v>1203.2</v>
      </c>
      <c r="N910" s="42">
        <v>2997.8</v>
      </c>
      <c r="O910" s="38">
        <v>0.28640799809569151</v>
      </c>
      <c r="P910" s="42">
        <v>4666.3999999999996</v>
      </c>
      <c r="Q910" s="42">
        <v>0</v>
      </c>
      <c r="R910" s="42">
        <v>4666.3999999999996</v>
      </c>
      <c r="S910" s="43">
        <v>-465.4</v>
      </c>
      <c r="T910" s="38">
        <v>1.1107831468697928</v>
      </c>
    </row>
    <row r="911" spans="1:20" ht="14.4" hidden="1" customHeight="1" outlineLevel="4" collapsed="1" x14ac:dyDescent="0.3">
      <c r="A911" s="25" t="s">
        <v>2</v>
      </c>
      <c r="B911" s="25" t="s">
        <v>2</v>
      </c>
      <c r="C911" s="40" t="s">
        <v>2</v>
      </c>
      <c r="D911" s="41" t="s">
        <v>2</v>
      </c>
      <c r="E911" s="41" t="s">
        <v>2</v>
      </c>
      <c r="F911" s="25" t="s">
        <v>2</v>
      </c>
      <c r="H911" s="42">
        <v>0</v>
      </c>
      <c r="I911" s="42">
        <v>10501</v>
      </c>
      <c r="J911" s="42">
        <v>10501</v>
      </c>
      <c r="K911" s="42">
        <v>0</v>
      </c>
      <c r="L911" s="42">
        <v>0</v>
      </c>
      <c r="M911" s="42">
        <v>0</v>
      </c>
      <c r="N911" s="42">
        <v>10501</v>
      </c>
      <c r="O911" s="38">
        <v>0</v>
      </c>
      <c r="P911" s="42">
        <v>0</v>
      </c>
      <c r="Q911" s="42">
        <v>0</v>
      </c>
      <c r="R911" s="42">
        <v>0</v>
      </c>
      <c r="S911" s="42">
        <v>10501</v>
      </c>
      <c r="T911" s="38">
        <v>0</v>
      </c>
    </row>
    <row r="912" spans="1:20" ht="14.4" hidden="1" customHeight="1" outlineLevel="4" collapsed="1" x14ac:dyDescent="0.3">
      <c r="A912" s="25" t="s">
        <v>2</v>
      </c>
      <c r="B912" s="25" t="s">
        <v>2</v>
      </c>
      <c r="C912" s="40" t="s">
        <v>2</v>
      </c>
      <c r="D912" s="41" t="s">
        <v>2</v>
      </c>
      <c r="E912" s="41" t="s">
        <v>2</v>
      </c>
      <c r="F912" s="25" t="s">
        <v>2</v>
      </c>
      <c r="H912" s="42">
        <v>0</v>
      </c>
      <c r="I912" s="42">
        <v>9104</v>
      </c>
      <c r="J912" s="42">
        <v>9104</v>
      </c>
      <c r="K912" s="42">
        <v>0</v>
      </c>
      <c r="L912" s="42">
        <v>0</v>
      </c>
      <c r="M912" s="42">
        <v>0</v>
      </c>
      <c r="N912" s="42">
        <v>9104</v>
      </c>
      <c r="O912" s="38">
        <v>0</v>
      </c>
      <c r="P912" s="42">
        <v>0</v>
      </c>
      <c r="Q912" s="42">
        <v>0</v>
      </c>
      <c r="R912" s="42">
        <v>0</v>
      </c>
      <c r="S912" s="42">
        <v>9104</v>
      </c>
      <c r="T912" s="38">
        <v>0</v>
      </c>
    </row>
    <row r="913" spans="1:20" ht="14.4" hidden="1" customHeight="1" outlineLevel="4" collapsed="1" x14ac:dyDescent="0.3">
      <c r="A913" s="25" t="s">
        <v>2</v>
      </c>
      <c r="B913" s="25" t="s">
        <v>2</v>
      </c>
      <c r="C913" s="40" t="s">
        <v>2</v>
      </c>
      <c r="D913" s="41" t="s">
        <v>2</v>
      </c>
      <c r="E913" s="41" t="s">
        <v>2</v>
      </c>
      <c r="F913" s="25" t="s">
        <v>2</v>
      </c>
      <c r="H913" s="42">
        <v>15000</v>
      </c>
      <c r="I913" s="42">
        <v>100214</v>
      </c>
      <c r="J913" s="42">
        <v>115214</v>
      </c>
      <c r="K913" s="42">
        <v>10700.62</v>
      </c>
      <c r="L913" s="42">
        <v>0</v>
      </c>
      <c r="M913" s="42">
        <v>10700.62</v>
      </c>
      <c r="N913" s="42">
        <v>104513.38</v>
      </c>
      <c r="O913" s="38">
        <v>9.2876039370215421E-2</v>
      </c>
      <c r="P913" s="42">
        <v>24878.379999000001</v>
      </c>
      <c r="Q913" s="43">
        <v>-1158</v>
      </c>
      <c r="R913" s="42">
        <v>23720.379999000001</v>
      </c>
      <c r="S913" s="42">
        <v>91493.620001000003</v>
      </c>
      <c r="T913" s="38">
        <v>0.20588105611297239</v>
      </c>
    </row>
    <row r="914" spans="1:20" ht="14.4" hidden="1" customHeight="1" outlineLevel="4" collapsed="1" x14ac:dyDescent="0.3">
      <c r="A914" s="25" t="s">
        <v>2</v>
      </c>
      <c r="B914" s="25" t="s">
        <v>2</v>
      </c>
      <c r="C914" s="40" t="s">
        <v>2</v>
      </c>
      <c r="D914" s="41" t="s">
        <v>2</v>
      </c>
      <c r="E914" s="41" t="s">
        <v>2</v>
      </c>
      <c r="F914" s="25" t="s">
        <v>2</v>
      </c>
      <c r="H914" s="42">
        <v>8500</v>
      </c>
      <c r="I914" s="42">
        <v>0</v>
      </c>
      <c r="J914" s="42">
        <v>8500</v>
      </c>
      <c r="K914" s="42">
        <v>3487.08</v>
      </c>
      <c r="L914" s="42">
        <v>0</v>
      </c>
      <c r="M914" s="42">
        <v>3487.08</v>
      </c>
      <c r="N914" s="42">
        <v>5012.92</v>
      </c>
      <c r="O914" s="38">
        <v>0.41024470588235296</v>
      </c>
      <c r="P914" s="42">
        <v>11329.813334</v>
      </c>
      <c r="Q914" s="42">
        <v>0</v>
      </c>
      <c r="R914" s="42">
        <v>11329.813334</v>
      </c>
      <c r="S914" s="43">
        <v>-2829.8133339999999</v>
      </c>
      <c r="T914" s="38">
        <v>1.3329192157647058</v>
      </c>
    </row>
    <row r="915" spans="1:20" ht="14.4" hidden="1" customHeight="1" outlineLevel="4" collapsed="1" x14ac:dyDescent="0.3">
      <c r="A915" s="25" t="s">
        <v>2</v>
      </c>
      <c r="B915" s="25" t="s">
        <v>2</v>
      </c>
      <c r="C915" s="40" t="s">
        <v>2</v>
      </c>
      <c r="D915" s="41" t="s">
        <v>2</v>
      </c>
      <c r="E915" s="41" t="s">
        <v>2</v>
      </c>
      <c r="F915" s="25" t="s">
        <v>2</v>
      </c>
      <c r="H915" s="42">
        <v>0</v>
      </c>
      <c r="I915" s="42">
        <v>49462</v>
      </c>
      <c r="J915" s="42">
        <v>49462</v>
      </c>
      <c r="K915" s="42">
        <v>0</v>
      </c>
      <c r="L915" s="42">
        <v>0</v>
      </c>
      <c r="M915" s="42">
        <v>0</v>
      </c>
      <c r="N915" s="42">
        <v>49462</v>
      </c>
      <c r="O915" s="38">
        <v>0</v>
      </c>
      <c r="P915" s="42">
        <v>0</v>
      </c>
      <c r="Q915" s="42">
        <v>0</v>
      </c>
      <c r="R915" s="42">
        <v>0</v>
      </c>
      <c r="S915" s="42">
        <v>49462</v>
      </c>
      <c r="T915" s="38">
        <v>0</v>
      </c>
    </row>
    <row r="916" spans="1:20" ht="14.4" hidden="1" customHeight="1" outlineLevel="4" collapsed="1" x14ac:dyDescent="0.3">
      <c r="A916" s="25" t="s">
        <v>2</v>
      </c>
      <c r="B916" s="25" t="s">
        <v>2</v>
      </c>
      <c r="C916" s="40" t="s">
        <v>2</v>
      </c>
      <c r="D916" s="41" t="s">
        <v>2</v>
      </c>
      <c r="E916" s="41" t="s">
        <v>2</v>
      </c>
      <c r="F916" s="25" t="s">
        <v>2</v>
      </c>
      <c r="H916" s="42">
        <v>0</v>
      </c>
      <c r="I916" s="42">
        <v>0</v>
      </c>
      <c r="J916" s="42">
        <v>0</v>
      </c>
      <c r="K916" s="42">
        <v>1506.82</v>
      </c>
      <c r="L916" s="42">
        <v>0</v>
      </c>
      <c r="M916" s="42">
        <v>1506.82</v>
      </c>
      <c r="N916" s="43">
        <v>-1506.82</v>
      </c>
      <c r="O916" s="45">
        <v>-1</v>
      </c>
      <c r="P916" s="42">
        <v>1506.82</v>
      </c>
      <c r="Q916" s="42">
        <v>0</v>
      </c>
      <c r="R916" s="42">
        <v>1506.82</v>
      </c>
      <c r="S916" s="43">
        <v>-1506.82</v>
      </c>
      <c r="T916" s="45">
        <v>-1</v>
      </c>
    </row>
    <row r="917" spans="1:20" ht="14.4" hidden="1" customHeight="1" outlineLevel="4" collapsed="1" x14ac:dyDescent="0.3">
      <c r="A917" s="25" t="s">
        <v>2</v>
      </c>
      <c r="B917" s="25" t="s">
        <v>2</v>
      </c>
      <c r="C917" s="40" t="s">
        <v>2</v>
      </c>
      <c r="D917" s="41" t="s">
        <v>2</v>
      </c>
      <c r="E917" s="41" t="s">
        <v>2</v>
      </c>
      <c r="F917" s="25" t="s">
        <v>2</v>
      </c>
      <c r="H917" s="42">
        <v>0</v>
      </c>
      <c r="I917" s="42">
        <v>0</v>
      </c>
      <c r="J917" s="42">
        <v>0</v>
      </c>
      <c r="K917" s="42">
        <v>3881.52</v>
      </c>
      <c r="L917" s="42">
        <v>0</v>
      </c>
      <c r="M917" s="42">
        <v>3881.52</v>
      </c>
      <c r="N917" s="43">
        <v>-3881.52</v>
      </c>
      <c r="O917" s="45">
        <v>-1</v>
      </c>
      <c r="P917" s="42">
        <v>3881.52</v>
      </c>
      <c r="Q917" s="42">
        <v>0</v>
      </c>
      <c r="R917" s="42">
        <v>3881.52</v>
      </c>
      <c r="S917" s="43">
        <v>-3881.52</v>
      </c>
      <c r="T917" s="45">
        <v>-1</v>
      </c>
    </row>
    <row r="918" spans="1:20" ht="14.4" hidden="1" customHeight="1" outlineLevel="4" collapsed="1" x14ac:dyDescent="0.3">
      <c r="A918" s="25" t="s">
        <v>2</v>
      </c>
      <c r="B918" s="25" t="s">
        <v>2</v>
      </c>
      <c r="C918" s="40" t="s">
        <v>2</v>
      </c>
      <c r="D918" s="41" t="s">
        <v>2</v>
      </c>
      <c r="E918" s="41" t="s">
        <v>2</v>
      </c>
      <c r="F918" s="25" t="s">
        <v>2</v>
      </c>
      <c r="H918" s="42">
        <v>0</v>
      </c>
      <c r="I918" s="42">
        <v>0</v>
      </c>
      <c r="J918" s="42">
        <v>0</v>
      </c>
      <c r="K918" s="42">
        <v>240.12</v>
      </c>
      <c r="L918" s="42">
        <v>0</v>
      </c>
      <c r="M918" s="42">
        <v>240.12</v>
      </c>
      <c r="N918" s="43">
        <v>-240.12</v>
      </c>
      <c r="O918" s="45">
        <v>-1</v>
      </c>
      <c r="P918" s="42">
        <v>240.12</v>
      </c>
      <c r="Q918" s="42">
        <v>0</v>
      </c>
      <c r="R918" s="42">
        <v>240.12</v>
      </c>
      <c r="S918" s="43">
        <v>-240.12</v>
      </c>
      <c r="T918" s="45">
        <v>-1</v>
      </c>
    </row>
    <row r="919" spans="1:20" ht="14.4" hidden="1" customHeight="1" outlineLevel="4" collapsed="1" x14ac:dyDescent="0.3">
      <c r="A919" s="25" t="s">
        <v>2</v>
      </c>
      <c r="B919" s="25" t="s">
        <v>2</v>
      </c>
      <c r="C919" s="40" t="s">
        <v>2</v>
      </c>
      <c r="D919" s="41" t="s">
        <v>2</v>
      </c>
      <c r="E919" s="41" t="s">
        <v>2</v>
      </c>
      <c r="F919" s="25" t="s">
        <v>2</v>
      </c>
      <c r="H919" s="42">
        <v>0</v>
      </c>
      <c r="I919" s="42">
        <v>0</v>
      </c>
      <c r="J919" s="42">
        <v>0</v>
      </c>
      <c r="K919" s="42">
        <v>1993.13</v>
      </c>
      <c r="L919" s="42">
        <v>0</v>
      </c>
      <c r="M919" s="42">
        <v>1993.13</v>
      </c>
      <c r="N919" s="43">
        <v>-1993.13</v>
      </c>
      <c r="O919" s="45">
        <v>-1</v>
      </c>
      <c r="P919" s="42">
        <v>1993.13</v>
      </c>
      <c r="Q919" s="42">
        <v>0</v>
      </c>
      <c r="R919" s="42">
        <v>1993.13</v>
      </c>
      <c r="S919" s="43">
        <v>-1993.13</v>
      </c>
      <c r="T919" s="45">
        <v>-1</v>
      </c>
    </row>
    <row r="920" spans="1:20" ht="14.4" hidden="1" customHeight="1" outlineLevel="4" collapsed="1" x14ac:dyDescent="0.3">
      <c r="A920" s="25" t="s">
        <v>2</v>
      </c>
      <c r="B920" s="25" t="s">
        <v>2</v>
      </c>
      <c r="C920" s="40" t="s">
        <v>2</v>
      </c>
      <c r="D920" s="41" t="s">
        <v>2</v>
      </c>
      <c r="E920" s="41" t="s">
        <v>2</v>
      </c>
      <c r="F920" s="25" t="s">
        <v>2</v>
      </c>
      <c r="H920" s="42">
        <v>0</v>
      </c>
      <c r="I920" s="42">
        <v>0</v>
      </c>
      <c r="J920" s="42">
        <v>0</v>
      </c>
      <c r="K920" s="42">
        <v>145</v>
      </c>
      <c r="L920" s="42">
        <v>0</v>
      </c>
      <c r="M920" s="42">
        <v>145</v>
      </c>
      <c r="N920" s="43">
        <v>-145</v>
      </c>
      <c r="O920" s="45">
        <v>-1</v>
      </c>
      <c r="P920" s="42">
        <v>145</v>
      </c>
      <c r="Q920" s="42">
        <v>0</v>
      </c>
      <c r="R920" s="42">
        <v>145</v>
      </c>
      <c r="S920" s="43">
        <v>-145</v>
      </c>
      <c r="T920" s="45">
        <v>-1</v>
      </c>
    </row>
    <row r="921" spans="1:20" ht="14.4" hidden="1" customHeight="1" outlineLevel="4" collapsed="1" x14ac:dyDescent="0.3">
      <c r="A921" s="25" t="s">
        <v>2</v>
      </c>
      <c r="B921" s="25" t="s">
        <v>2</v>
      </c>
      <c r="C921" s="40" t="s">
        <v>2</v>
      </c>
      <c r="D921" s="41" t="s">
        <v>2</v>
      </c>
      <c r="E921" s="41" t="s">
        <v>2</v>
      </c>
      <c r="F921" s="25" t="s">
        <v>2</v>
      </c>
      <c r="H921" s="42">
        <v>0</v>
      </c>
      <c r="I921" s="42">
        <v>0</v>
      </c>
      <c r="J921" s="42">
        <v>0</v>
      </c>
      <c r="K921" s="42">
        <v>859.52</v>
      </c>
      <c r="L921" s="42">
        <v>0</v>
      </c>
      <c r="M921" s="42">
        <v>859.52</v>
      </c>
      <c r="N921" s="43">
        <v>-859.52</v>
      </c>
      <c r="O921" s="45">
        <v>-1</v>
      </c>
      <c r="P921" s="42">
        <v>859.52</v>
      </c>
      <c r="Q921" s="42">
        <v>0</v>
      </c>
      <c r="R921" s="42">
        <v>859.52</v>
      </c>
      <c r="S921" s="43">
        <v>-859.52</v>
      </c>
      <c r="T921" s="45">
        <v>-1</v>
      </c>
    </row>
    <row r="922" spans="1:20" ht="14.4" hidden="1" customHeight="1" outlineLevel="4" collapsed="1" x14ac:dyDescent="0.3">
      <c r="A922" s="25" t="s">
        <v>2</v>
      </c>
      <c r="B922" s="25" t="s">
        <v>2</v>
      </c>
      <c r="C922" s="40" t="s">
        <v>2</v>
      </c>
      <c r="D922" s="41" t="s">
        <v>2</v>
      </c>
      <c r="E922" s="41" t="s">
        <v>2</v>
      </c>
      <c r="F922" s="25" t="s">
        <v>2</v>
      </c>
      <c r="H922" s="42">
        <v>0</v>
      </c>
      <c r="I922" s="42">
        <v>8942</v>
      </c>
      <c r="J922" s="42">
        <v>8942</v>
      </c>
      <c r="K922" s="42">
        <v>972.55</v>
      </c>
      <c r="L922" s="42">
        <v>0</v>
      </c>
      <c r="M922" s="42">
        <v>972.55</v>
      </c>
      <c r="N922" s="42">
        <v>7969.45</v>
      </c>
      <c r="O922" s="38">
        <v>0.10876202191903378</v>
      </c>
      <c r="P922" s="42">
        <v>972.55</v>
      </c>
      <c r="Q922" s="42">
        <v>0</v>
      </c>
      <c r="R922" s="42">
        <v>972.55</v>
      </c>
      <c r="S922" s="42">
        <v>7969.45</v>
      </c>
      <c r="T922" s="38">
        <v>0.10876202191903378</v>
      </c>
    </row>
    <row r="923" spans="1:20" ht="14.4" hidden="1" customHeight="1" outlineLevel="4" collapsed="1" x14ac:dyDescent="0.3">
      <c r="A923" s="25" t="s">
        <v>2</v>
      </c>
      <c r="B923" s="25" t="s">
        <v>2</v>
      </c>
      <c r="C923" s="40" t="s">
        <v>2</v>
      </c>
      <c r="D923" s="41" t="s">
        <v>2</v>
      </c>
      <c r="E923" s="41" t="s">
        <v>2</v>
      </c>
      <c r="F923" s="25" t="s">
        <v>2</v>
      </c>
      <c r="H923" s="42">
        <v>0</v>
      </c>
      <c r="I923" s="42">
        <v>21870</v>
      </c>
      <c r="J923" s="42">
        <v>21870</v>
      </c>
      <c r="K923" s="42">
        <v>100</v>
      </c>
      <c r="L923" s="42">
        <v>0</v>
      </c>
      <c r="M923" s="42">
        <v>100</v>
      </c>
      <c r="N923" s="42">
        <v>21770</v>
      </c>
      <c r="O923" s="38">
        <v>4.5724737082761778E-3</v>
      </c>
      <c r="P923" s="42">
        <v>100</v>
      </c>
      <c r="Q923" s="42">
        <v>0</v>
      </c>
      <c r="R923" s="42">
        <v>100</v>
      </c>
      <c r="S923" s="42">
        <v>21770</v>
      </c>
      <c r="T923" s="38">
        <v>4.5724737082761778E-3</v>
      </c>
    </row>
    <row r="924" spans="1:20" ht="14.4" hidden="1" customHeight="1" outlineLevel="4" collapsed="1" x14ac:dyDescent="0.3">
      <c r="A924" s="25" t="s">
        <v>2</v>
      </c>
      <c r="B924" s="25" t="s">
        <v>2</v>
      </c>
      <c r="C924" s="40" t="s">
        <v>2</v>
      </c>
      <c r="D924" s="41" t="s">
        <v>2</v>
      </c>
      <c r="E924" s="41" t="s">
        <v>2</v>
      </c>
      <c r="F924" s="25" t="s">
        <v>2</v>
      </c>
      <c r="H924" s="42">
        <v>0</v>
      </c>
      <c r="I924" s="42">
        <v>3000</v>
      </c>
      <c r="J924" s="42">
        <v>3000</v>
      </c>
      <c r="K924" s="42">
        <v>0</v>
      </c>
      <c r="L924" s="42">
        <v>0</v>
      </c>
      <c r="M924" s="42">
        <v>0</v>
      </c>
      <c r="N924" s="42">
        <v>3000</v>
      </c>
      <c r="O924" s="38">
        <v>0</v>
      </c>
      <c r="P924" s="42">
        <v>0</v>
      </c>
      <c r="Q924" s="42">
        <v>0</v>
      </c>
      <c r="R924" s="42">
        <v>0</v>
      </c>
      <c r="S924" s="42">
        <v>3000</v>
      </c>
      <c r="T924" s="38">
        <v>0</v>
      </c>
    </row>
    <row r="925" spans="1:20" ht="14.4" hidden="1" customHeight="1" outlineLevel="4" collapsed="1" x14ac:dyDescent="0.3">
      <c r="A925" s="25" t="s">
        <v>2</v>
      </c>
      <c r="B925" s="25" t="s">
        <v>2</v>
      </c>
      <c r="C925" s="40" t="s">
        <v>2</v>
      </c>
      <c r="D925" s="41" t="s">
        <v>2</v>
      </c>
      <c r="E925" s="41" t="s">
        <v>2</v>
      </c>
      <c r="F925" s="25" t="s">
        <v>2</v>
      </c>
      <c r="H925" s="42">
        <v>0</v>
      </c>
      <c r="I925" s="42">
        <v>16895</v>
      </c>
      <c r="J925" s="42">
        <v>16895</v>
      </c>
      <c r="K925" s="42">
        <v>0</v>
      </c>
      <c r="L925" s="42">
        <v>0</v>
      </c>
      <c r="M925" s="42">
        <v>0</v>
      </c>
      <c r="N925" s="42">
        <v>16895</v>
      </c>
      <c r="O925" s="38">
        <v>0</v>
      </c>
      <c r="P925" s="42">
        <v>0</v>
      </c>
      <c r="Q925" s="42">
        <v>0</v>
      </c>
      <c r="R925" s="42">
        <v>0</v>
      </c>
      <c r="S925" s="42">
        <v>16895</v>
      </c>
      <c r="T925" s="38">
        <v>0</v>
      </c>
    </row>
    <row r="926" spans="1:20" ht="14.4" hidden="1" customHeight="1" outlineLevel="4" collapsed="1" x14ac:dyDescent="0.3">
      <c r="A926" s="25" t="s">
        <v>2</v>
      </c>
      <c r="B926" s="25" t="s">
        <v>2</v>
      </c>
      <c r="C926" s="40" t="s">
        <v>2</v>
      </c>
      <c r="D926" s="41" t="s">
        <v>2</v>
      </c>
      <c r="E926" s="41" t="s">
        <v>2</v>
      </c>
      <c r="F926" s="25" t="s">
        <v>2</v>
      </c>
      <c r="H926" s="42">
        <v>0</v>
      </c>
      <c r="I926" s="42">
        <v>6806</v>
      </c>
      <c r="J926" s="42">
        <v>6806</v>
      </c>
      <c r="K926" s="42">
        <v>2127.2399999999998</v>
      </c>
      <c r="L926" s="42">
        <v>0</v>
      </c>
      <c r="M926" s="42">
        <v>2127.2399999999998</v>
      </c>
      <c r="N926" s="42">
        <v>4678.76</v>
      </c>
      <c r="O926" s="38">
        <v>0.31255362915074936</v>
      </c>
      <c r="P926" s="42">
        <v>2127.2399999999998</v>
      </c>
      <c r="Q926" s="42">
        <v>0</v>
      </c>
      <c r="R926" s="42">
        <v>2127.2399999999998</v>
      </c>
      <c r="S926" s="42">
        <v>4678.76</v>
      </c>
      <c r="T926" s="38">
        <v>0.31255362915074936</v>
      </c>
    </row>
    <row r="927" spans="1:20" ht="14.4" hidden="1" customHeight="1" outlineLevel="4" collapsed="1" x14ac:dyDescent="0.3">
      <c r="A927" s="25" t="s">
        <v>2</v>
      </c>
      <c r="B927" s="25" t="s">
        <v>2</v>
      </c>
      <c r="C927" s="40" t="s">
        <v>2</v>
      </c>
      <c r="D927" s="41" t="s">
        <v>2</v>
      </c>
      <c r="E927" s="41" t="s">
        <v>2</v>
      </c>
      <c r="F927" s="25" t="s">
        <v>2</v>
      </c>
      <c r="H927" s="42">
        <v>0</v>
      </c>
      <c r="I927" s="42">
        <v>19629</v>
      </c>
      <c r="J927" s="42">
        <v>19629</v>
      </c>
      <c r="K927" s="42">
        <v>567.5</v>
      </c>
      <c r="L927" s="42">
        <v>0</v>
      </c>
      <c r="M927" s="42">
        <v>567.5</v>
      </c>
      <c r="N927" s="42">
        <v>19061.5</v>
      </c>
      <c r="O927" s="38">
        <v>2.8911304702226297E-2</v>
      </c>
      <c r="P927" s="42">
        <v>567.5</v>
      </c>
      <c r="Q927" s="42">
        <v>0</v>
      </c>
      <c r="R927" s="42">
        <v>567.5</v>
      </c>
      <c r="S927" s="42">
        <v>19061.5</v>
      </c>
      <c r="T927" s="38">
        <v>2.8911304702226297E-2</v>
      </c>
    </row>
    <row r="928" spans="1:20" ht="14.4" hidden="1" customHeight="1" outlineLevel="4" collapsed="1" x14ac:dyDescent="0.3">
      <c r="A928" s="25" t="s">
        <v>2</v>
      </c>
      <c r="B928" s="25" t="s">
        <v>2</v>
      </c>
      <c r="C928" s="40" t="s">
        <v>2</v>
      </c>
      <c r="D928" s="41" t="s">
        <v>2</v>
      </c>
      <c r="E928" s="41" t="s">
        <v>2</v>
      </c>
      <c r="F928" s="25" t="s">
        <v>2</v>
      </c>
      <c r="H928" s="42">
        <v>0</v>
      </c>
      <c r="I928" s="42">
        <v>3916</v>
      </c>
      <c r="J928" s="42">
        <v>3916</v>
      </c>
      <c r="K928" s="42">
        <v>375</v>
      </c>
      <c r="L928" s="42">
        <v>0</v>
      </c>
      <c r="M928" s="42">
        <v>375</v>
      </c>
      <c r="N928" s="42">
        <v>3541</v>
      </c>
      <c r="O928" s="38">
        <v>9.5760980592441272E-2</v>
      </c>
      <c r="P928" s="42">
        <v>375</v>
      </c>
      <c r="Q928" s="42">
        <v>0</v>
      </c>
      <c r="R928" s="42">
        <v>375</v>
      </c>
      <c r="S928" s="42">
        <v>3541</v>
      </c>
      <c r="T928" s="38">
        <v>9.5760980592441272E-2</v>
      </c>
    </row>
    <row r="929" spans="1:20" ht="14.4" hidden="1" customHeight="1" outlineLevel="4" collapsed="1" x14ac:dyDescent="0.3">
      <c r="A929" s="25" t="s">
        <v>2</v>
      </c>
      <c r="B929" s="25" t="s">
        <v>2</v>
      </c>
      <c r="C929" s="40" t="s">
        <v>2</v>
      </c>
      <c r="D929" s="41" t="s">
        <v>2</v>
      </c>
      <c r="E929" s="41" t="s">
        <v>2</v>
      </c>
      <c r="F929" s="25" t="s">
        <v>2</v>
      </c>
      <c r="H929" s="42">
        <v>0</v>
      </c>
      <c r="I929" s="42">
        <v>5446</v>
      </c>
      <c r="J929" s="42">
        <v>5446</v>
      </c>
      <c r="K929" s="42">
        <v>0</v>
      </c>
      <c r="L929" s="42">
        <v>0</v>
      </c>
      <c r="M929" s="42">
        <v>0</v>
      </c>
      <c r="N929" s="42">
        <v>5446</v>
      </c>
      <c r="O929" s="38">
        <v>0</v>
      </c>
      <c r="P929" s="42">
        <v>0</v>
      </c>
      <c r="Q929" s="42">
        <v>0</v>
      </c>
      <c r="R929" s="42">
        <v>0</v>
      </c>
      <c r="S929" s="42">
        <v>5446</v>
      </c>
      <c r="T929" s="38">
        <v>0</v>
      </c>
    </row>
    <row r="930" spans="1:20" ht="14.4" hidden="1" customHeight="1" outlineLevel="4" collapsed="1" x14ac:dyDescent="0.3">
      <c r="A930" s="25" t="s">
        <v>2</v>
      </c>
      <c r="B930" s="25" t="s">
        <v>2</v>
      </c>
      <c r="C930" s="40" t="s">
        <v>2</v>
      </c>
      <c r="D930" s="41" t="s">
        <v>2</v>
      </c>
      <c r="E930" s="41" t="s">
        <v>2</v>
      </c>
      <c r="F930" s="25" t="s">
        <v>2</v>
      </c>
      <c r="H930" s="42">
        <v>65132</v>
      </c>
      <c r="I930" s="42">
        <v>0</v>
      </c>
      <c r="J930" s="42">
        <v>65132</v>
      </c>
      <c r="K930" s="42">
        <v>103703.64</v>
      </c>
      <c r="L930" s="42">
        <v>0</v>
      </c>
      <c r="M930" s="42">
        <v>103703.64</v>
      </c>
      <c r="N930" s="43">
        <v>-38571.64</v>
      </c>
      <c r="O930" s="38">
        <v>1.592207209973592</v>
      </c>
      <c r="P930" s="42">
        <v>178744.78666799999</v>
      </c>
      <c r="Q930" s="43">
        <v>-113878</v>
      </c>
      <c r="R930" s="42">
        <v>64866.786668000001</v>
      </c>
      <c r="S930" s="42">
        <v>265.21333199999998</v>
      </c>
      <c r="T930" s="38">
        <v>0.99592806405453538</v>
      </c>
    </row>
    <row r="931" spans="1:20" ht="14.4" hidden="1" customHeight="1" outlineLevel="4" collapsed="1" x14ac:dyDescent="0.3">
      <c r="A931" s="25" t="s">
        <v>2</v>
      </c>
      <c r="B931" s="25" t="s">
        <v>2</v>
      </c>
      <c r="C931" s="40" t="s">
        <v>2</v>
      </c>
      <c r="D931" s="41" t="s">
        <v>2</v>
      </c>
      <c r="E931" s="41" t="s">
        <v>2</v>
      </c>
      <c r="F931" s="25" t="s">
        <v>2</v>
      </c>
      <c r="H931" s="42">
        <v>48895</v>
      </c>
      <c r="I931" s="42">
        <v>0</v>
      </c>
      <c r="J931" s="42">
        <v>48895</v>
      </c>
      <c r="K931" s="42">
        <v>38946.379999999997</v>
      </c>
      <c r="L931" s="42">
        <v>0</v>
      </c>
      <c r="M931" s="42">
        <v>38946.379999999997</v>
      </c>
      <c r="N931" s="42">
        <v>9948.6200000000008</v>
      </c>
      <c r="O931" s="38">
        <v>0.79653093363329586</v>
      </c>
      <c r="P931" s="42">
        <v>109751.193334</v>
      </c>
      <c r="Q931" s="42">
        <v>0</v>
      </c>
      <c r="R931" s="42">
        <v>109751.193334</v>
      </c>
      <c r="S931" s="43">
        <v>-60856.193334000003</v>
      </c>
      <c r="T931" s="38">
        <v>2.2446301939666631</v>
      </c>
    </row>
    <row r="932" spans="1:20" ht="14.4" hidden="1" customHeight="1" outlineLevel="4" collapsed="1" x14ac:dyDescent="0.3">
      <c r="A932" s="25" t="s">
        <v>2</v>
      </c>
      <c r="B932" s="25" t="s">
        <v>2</v>
      </c>
      <c r="C932" s="40" t="s">
        <v>2</v>
      </c>
      <c r="D932" s="41" t="s">
        <v>2</v>
      </c>
      <c r="E932" s="41" t="s">
        <v>2</v>
      </c>
      <c r="F932" s="25" t="s">
        <v>2</v>
      </c>
      <c r="H932" s="42">
        <v>0</v>
      </c>
      <c r="I932" s="42">
        <v>0</v>
      </c>
      <c r="J932" s="42">
        <v>0</v>
      </c>
      <c r="K932" s="42">
        <v>97.96</v>
      </c>
      <c r="L932" s="42">
        <v>0</v>
      </c>
      <c r="M932" s="42">
        <v>97.96</v>
      </c>
      <c r="N932" s="43">
        <v>-97.96</v>
      </c>
      <c r="O932" s="45">
        <v>-1</v>
      </c>
      <c r="P932" s="42">
        <v>97.96</v>
      </c>
      <c r="Q932" s="42">
        <v>0</v>
      </c>
      <c r="R932" s="42">
        <v>97.96</v>
      </c>
      <c r="S932" s="43">
        <v>-97.96</v>
      </c>
      <c r="T932" s="45">
        <v>-1</v>
      </c>
    </row>
    <row r="933" spans="1:20" ht="14.4" hidden="1" customHeight="1" outlineLevel="4" collapsed="1" x14ac:dyDescent="0.3">
      <c r="A933" s="25" t="s">
        <v>2</v>
      </c>
      <c r="B933" s="25" t="s">
        <v>2</v>
      </c>
      <c r="C933" s="40" t="s">
        <v>2</v>
      </c>
      <c r="D933" s="41" t="s">
        <v>2</v>
      </c>
      <c r="E933" s="41" t="s">
        <v>2</v>
      </c>
      <c r="F933" s="25" t="s">
        <v>2</v>
      </c>
      <c r="H933" s="42">
        <v>30000</v>
      </c>
      <c r="I933" s="42">
        <v>714</v>
      </c>
      <c r="J933" s="42">
        <v>30714</v>
      </c>
      <c r="K933" s="42">
        <v>6270</v>
      </c>
      <c r="L933" s="42">
        <v>0</v>
      </c>
      <c r="M933" s="42">
        <v>6270</v>
      </c>
      <c r="N933" s="42">
        <v>24444</v>
      </c>
      <c r="O933" s="38">
        <v>0.20414143387380349</v>
      </c>
      <c r="P933" s="42">
        <v>6847.853333</v>
      </c>
      <c r="Q933" s="42">
        <v>0</v>
      </c>
      <c r="R933" s="42">
        <v>6847.853333</v>
      </c>
      <c r="S933" s="42">
        <v>23866.146667000001</v>
      </c>
      <c r="T933" s="38">
        <v>0.22295543833431009</v>
      </c>
    </row>
    <row r="934" spans="1:20" ht="14.4" hidden="1" customHeight="1" outlineLevel="4" collapsed="1" x14ac:dyDescent="0.3">
      <c r="A934" s="25" t="s">
        <v>2</v>
      </c>
      <c r="B934" s="25" t="s">
        <v>2</v>
      </c>
      <c r="C934" s="40" t="s">
        <v>2</v>
      </c>
      <c r="D934" s="41" t="s">
        <v>2</v>
      </c>
      <c r="E934" s="41" t="s">
        <v>2</v>
      </c>
      <c r="F934" s="25" t="s">
        <v>2</v>
      </c>
      <c r="H934" s="42">
        <v>399622</v>
      </c>
      <c r="I934" s="42">
        <v>67321</v>
      </c>
      <c r="J934" s="42">
        <v>466943</v>
      </c>
      <c r="K934" s="42">
        <v>234630.92</v>
      </c>
      <c r="L934" s="42">
        <v>0</v>
      </c>
      <c r="M934" s="42">
        <v>234630.92</v>
      </c>
      <c r="N934" s="42">
        <v>232312.08</v>
      </c>
      <c r="O934" s="38">
        <v>0.5024830011371838</v>
      </c>
      <c r="P934" s="42">
        <v>470614.57</v>
      </c>
      <c r="Q934" s="43">
        <v>-9639</v>
      </c>
      <c r="R934" s="42">
        <v>460975.57</v>
      </c>
      <c r="S934" s="42">
        <v>5967.43</v>
      </c>
      <c r="T934" s="38">
        <v>0.98722021745694866</v>
      </c>
    </row>
    <row r="935" spans="1:20" ht="14.4" hidden="1" customHeight="1" outlineLevel="4" collapsed="1" x14ac:dyDescent="0.3">
      <c r="A935" s="25" t="s">
        <v>2</v>
      </c>
      <c r="B935" s="25" t="s">
        <v>2</v>
      </c>
      <c r="C935" s="40" t="s">
        <v>2</v>
      </c>
      <c r="D935" s="41" t="s">
        <v>2</v>
      </c>
      <c r="E935" s="41" t="s">
        <v>2</v>
      </c>
      <c r="F935" s="25" t="s">
        <v>2</v>
      </c>
      <c r="H935" s="42">
        <v>0</v>
      </c>
      <c r="I935" s="42">
        <v>0</v>
      </c>
      <c r="J935" s="42">
        <v>0</v>
      </c>
      <c r="K935" s="42">
        <v>1796.8</v>
      </c>
      <c r="L935" s="42">
        <v>0</v>
      </c>
      <c r="M935" s="42">
        <v>1796.8</v>
      </c>
      <c r="N935" s="43">
        <v>-1796.8</v>
      </c>
      <c r="O935" s="45">
        <v>-1</v>
      </c>
      <c r="P935" s="42">
        <v>1796.8</v>
      </c>
      <c r="Q935" s="42">
        <v>0</v>
      </c>
      <c r="R935" s="42">
        <v>1796.8</v>
      </c>
      <c r="S935" s="43">
        <v>-1796.8</v>
      </c>
      <c r="T935" s="45">
        <v>-1</v>
      </c>
    </row>
    <row r="936" spans="1:20" ht="14.4" hidden="1" customHeight="1" outlineLevel="4" collapsed="1" x14ac:dyDescent="0.3">
      <c r="A936" s="25" t="s">
        <v>2</v>
      </c>
      <c r="B936" s="25" t="s">
        <v>2</v>
      </c>
      <c r="C936" s="40" t="s">
        <v>2</v>
      </c>
      <c r="D936" s="41" t="s">
        <v>2</v>
      </c>
      <c r="E936" s="41" t="s">
        <v>2</v>
      </c>
      <c r="F936" s="25" t="s">
        <v>2</v>
      </c>
      <c r="H936" s="42">
        <v>0</v>
      </c>
      <c r="I936" s="42">
        <v>1800</v>
      </c>
      <c r="J936" s="42">
        <v>1800</v>
      </c>
      <c r="K936" s="43">
        <v>-5383.37</v>
      </c>
      <c r="L936" s="42">
        <v>0</v>
      </c>
      <c r="M936" s="43">
        <v>-5383.37</v>
      </c>
      <c r="N936" s="42">
        <v>7183.37</v>
      </c>
      <c r="O936" s="45">
        <v>-2.990761111111111</v>
      </c>
      <c r="P936" s="43">
        <v>-5792.3433340000001</v>
      </c>
      <c r="Q936" s="42">
        <v>0</v>
      </c>
      <c r="R936" s="43">
        <v>-5792.3433340000001</v>
      </c>
      <c r="S936" s="42">
        <v>7592.3433340000001</v>
      </c>
      <c r="T936" s="45">
        <v>-3.2179685188888887</v>
      </c>
    </row>
    <row r="937" spans="1:20" ht="14.4" hidden="1" customHeight="1" outlineLevel="4" collapsed="1" x14ac:dyDescent="0.3">
      <c r="A937" s="25" t="s">
        <v>2</v>
      </c>
      <c r="B937" s="25" t="s">
        <v>2</v>
      </c>
      <c r="C937" s="40" t="s">
        <v>2</v>
      </c>
      <c r="D937" s="41" t="s">
        <v>2</v>
      </c>
      <c r="E937" s="41" t="s">
        <v>2</v>
      </c>
      <c r="F937" s="25" t="s">
        <v>2</v>
      </c>
      <c r="H937" s="42">
        <v>0</v>
      </c>
      <c r="I937" s="42">
        <v>0</v>
      </c>
      <c r="J937" s="42">
        <v>0</v>
      </c>
      <c r="K937" s="43">
        <v>-98623.32</v>
      </c>
      <c r="L937" s="42">
        <v>0</v>
      </c>
      <c r="M937" s="43">
        <v>-98623.32</v>
      </c>
      <c r="N937" s="42">
        <v>98623.32</v>
      </c>
      <c r="O937" s="45">
        <v>-1</v>
      </c>
      <c r="P937" s="43">
        <v>-455232.62666800001</v>
      </c>
      <c r="Q937" s="42">
        <v>0</v>
      </c>
      <c r="R937" s="43">
        <v>-455232.62666800001</v>
      </c>
      <c r="S937" s="42">
        <v>455232.62666800001</v>
      </c>
      <c r="T937" s="45">
        <v>-1</v>
      </c>
    </row>
    <row r="938" spans="1:20" ht="14.4" hidden="1" customHeight="1" outlineLevel="4" collapsed="1" x14ac:dyDescent="0.3">
      <c r="A938" s="25" t="s">
        <v>2</v>
      </c>
      <c r="B938" s="25" t="s">
        <v>2</v>
      </c>
      <c r="C938" s="40" t="s">
        <v>2</v>
      </c>
      <c r="D938" s="41" t="s">
        <v>2</v>
      </c>
      <c r="E938" s="41" t="s">
        <v>2</v>
      </c>
      <c r="F938" s="25" t="s">
        <v>2</v>
      </c>
      <c r="H938" s="42">
        <v>0</v>
      </c>
      <c r="I938" s="43">
        <v>-4280</v>
      </c>
      <c r="J938" s="43">
        <v>-4280</v>
      </c>
      <c r="K938" s="42">
        <v>0</v>
      </c>
      <c r="L938" s="42">
        <v>0</v>
      </c>
      <c r="M938" s="42">
        <v>0</v>
      </c>
      <c r="N938" s="43">
        <v>-4280</v>
      </c>
      <c r="O938" s="38">
        <v>0</v>
      </c>
      <c r="P938" s="42">
        <v>0</v>
      </c>
      <c r="Q938" s="42">
        <v>0</v>
      </c>
      <c r="R938" s="42">
        <v>0</v>
      </c>
      <c r="S938" s="43">
        <v>-4280</v>
      </c>
      <c r="T938" s="38">
        <v>0</v>
      </c>
    </row>
    <row r="939" spans="1:20" ht="14.4" hidden="1" customHeight="1" outlineLevel="4" collapsed="1" x14ac:dyDescent="0.3">
      <c r="A939" s="25" t="s">
        <v>2</v>
      </c>
      <c r="B939" s="25" t="s">
        <v>2</v>
      </c>
      <c r="C939" s="40" t="s">
        <v>2</v>
      </c>
      <c r="D939" s="41" t="s">
        <v>2</v>
      </c>
      <c r="E939" s="41" t="s">
        <v>2</v>
      </c>
      <c r="F939" s="25" t="s">
        <v>2</v>
      </c>
      <c r="H939" s="42">
        <v>0</v>
      </c>
      <c r="I939" s="43">
        <v>-676</v>
      </c>
      <c r="J939" s="43">
        <v>-676</v>
      </c>
      <c r="K939" s="42">
        <v>0</v>
      </c>
      <c r="L939" s="42">
        <v>0</v>
      </c>
      <c r="M939" s="42">
        <v>0</v>
      </c>
      <c r="N939" s="43">
        <v>-676</v>
      </c>
      <c r="O939" s="38">
        <v>0</v>
      </c>
      <c r="P939" s="42">
        <v>0</v>
      </c>
      <c r="Q939" s="42">
        <v>0</v>
      </c>
      <c r="R939" s="42">
        <v>0</v>
      </c>
      <c r="S939" s="43">
        <v>-676</v>
      </c>
      <c r="T939" s="38">
        <v>0</v>
      </c>
    </row>
    <row r="940" spans="1:20" ht="14.4" hidden="1" customHeight="1" outlineLevel="4" collapsed="1" x14ac:dyDescent="0.3">
      <c r="A940" s="25" t="s">
        <v>2</v>
      </c>
      <c r="B940" s="25" t="s">
        <v>2</v>
      </c>
      <c r="C940" s="40" t="s">
        <v>2</v>
      </c>
      <c r="D940" s="41" t="s">
        <v>2</v>
      </c>
      <c r="E940" s="41" t="s">
        <v>2</v>
      </c>
      <c r="F940" s="25" t="s">
        <v>2</v>
      </c>
      <c r="H940" s="42">
        <v>0</v>
      </c>
      <c r="I940" s="42">
        <v>0</v>
      </c>
      <c r="J940" s="42">
        <v>0</v>
      </c>
      <c r="K940" s="42">
        <v>0</v>
      </c>
      <c r="L940" s="42">
        <v>0</v>
      </c>
      <c r="M940" s="42">
        <v>0</v>
      </c>
      <c r="N940" s="42">
        <v>0</v>
      </c>
      <c r="O940" s="38">
        <v>0</v>
      </c>
      <c r="P940" s="42">
        <v>0</v>
      </c>
      <c r="Q940" s="43">
        <v>-8650</v>
      </c>
      <c r="R940" s="43">
        <v>-8650</v>
      </c>
      <c r="S940" s="42">
        <v>8650</v>
      </c>
      <c r="T940" s="45">
        <v>-1</v>
      </c>
    </row>
    <row r="941" spans="1:20" ht="14.4" hidden="1" customHeight="1" outlineLevel="4" collapsed="1" x14ac:dyDescent="0.3">
      <c r="A941" s="25" t="s">
        <v>2</v>
      </c>
      <c r="B941" s="25" t="s">
        <v>2</v>
      </c>
      <c r="C941" s="40" t="s">
        <v>2</v>
      </c>
      <c r="D941" s="41" t="s">
        <v>2</v>
      </c>
      <c r="E941" s="41" t="s">
        <v>2</v>
      </c>
      <c r="F941" s="25" t="s">
        <v>2</v>
      </c>
      <c r="H941" s="42">
        <v>0</v>
      </c>
      <c r="I941" s="42">
        <v>6368</v>
      </c>
      <c r="J941" s="42">
        <v>6368</v>
      </c>
      <c r="K941" s="42">
        <v>5264.46</v>
      </c>
      <c r="L941" s="42">
        <v>1534.87</v>
      </c>
      <c r="M941" s="42">
        <v>6799.33</v>
      </c>
      <c r="N941" s="43">
        <v>-431.33</v>
      </c>
      <c r="O941" s="38">
        <v>1.0677339824120604</v>
      </c>
      <c r="P941" s="42">
        <v>12379.493333</v>
      </c>
      <c r="Q941" s="42">
        <v>0</v>
      </c>
      <c r="R941" s="42">
        <v>12379.493333</v>
      </c>
      <c r="S941" s="43">
        <v>-7546.3633330000002</v>
      </c>
      <c r="T941" s="38">
        <v>2.1850444932474873</v>
      </c>
    </row>
    <row r="942" spans="1:20" ht="14.4" hidden="1" customHeight="1" outlineLevel="4" collapsed="1" x14ac:dyDescent="0.3">
      <c r="A942" s="25" t="s">
        <v>2</v>
      </c>
      <c r="B942" s="25" t="s">
        <v>2</v>
      </c>
      <c r="C942" s="40" t="s">
        <v>2</v>
      </c>
      <c r="D942" s="41" t="s">
        <v>2</v>
      </c>
      <c r="E942" s="41" t="s">
        <v>2</v>
      </c>
      <c r="F942" s="25" t="s">
        <v>2</v>
      </c>
      <c r="H942" s="42">
        <v>1000</v>
      </c>
      <c r="I942" s="42">
        <v>4213</v>
      </c>
      <c r="J942" s="42">
        <v>5213</v>
      </c>
      <c r="K942" s="42">
        <v>2921.76</v>
      </c>
      <c r="L942" s="42">
        <v>0</v>
      </c>
      <c r="M942" s="42">
        <v>2921.76</v>
      </c>
      <c r="N942" s="42">
        <v>2291.2399999999998</v>
      </c>
      <c r="O942" s="38">
        <v>0.56047573374256665</v>
      </c>
      <c r="P942" s="42">
        <v>2921.76</v>
      </c>
      <c r="Q942" s="42">
        <v>0</v>
      </c>
      <c r="R942" s="42">
        <v>2921.76</v>
      </c>
      <c r="S942" s="42">
        <v>2291.2399999999998</v>
      </c>
      <c r="T942" s="38">
        <v>0.56047573374256665</v>
      </c>
    </row>
    <row r="943" spans="1:20" ht="14.4" hidden="1" customHeight="1" outlineLevel="4" collapsed="1" x14ac:dyDescent="0.3">
      <c r="A943" s="25" t="s">
        <v>2</v>
      </c>
      <c r="B943" s="25" t="s">
        <v>2</v>
      </c>
      <c r="C943" s="40" t="s">
        <v>2</v>
      </c>
      <c r="D943" s="41" t="s">
        <v>2</v>
      </c>
      <c r="E943" s="41" t="s">
        <v>2</v>
      </c>
      <c r="F943" s="25" t="s">
        <v>2</v>
      </c>
      <c r="H943" s="42">
        <v>0</v>
      </c>
      <c r="I943" s="42">
        <v>0</v>
      </c>
      <c r="J943" s="42">
        <v>0</v>
      </c>
      <c r="K943" s="43">
        <v>-1775.65</v>
      </c>
      <c r="L943" s="42">
        <v>0</v>
      </c>
      <c r="M943" s="43">
        <v>-1775.65</v>
      </c>
      <c r="N943" s="42">
        <v>1775.65</v>
      </c>
      <c r="O943" s="45">
        <v>-1</v>
      </c>
      <c r="P943" s="43">
        <v>-27066.366666999998</v>
      </c>
      <c r="Q943" s="42">
        <v>0</v>
      </c>
      <c r="R943" s="43">
        <v>-27066.366666999998</v>
      </c>
      <c r="S943" s="42">
        <v>27066.366666999998</v>
      </c>
      <c r="T943" s="45">
        <v>-1</v>
      </c>
    </row>
    <row r="944" spans="1:20" ht="14.4" hidden="1" customHeight="1" outlineLevel="4" collapsed="1" x14ac:dyDescent="0.3">
      <c r="A944" s="25" t="s">
        <v>2</v>
      </c>
      <c r="B944" s="25" t="s">
        <v>2</v>
      </c>
      <c r="C944" s="40" t="s">
        <v>2</v>
      </c>
      <c r="D944" s="41" t="s">
        <v>2</v>
      </c>
      <c r="E944" s="41" t="s">
        <v>2</v>
      </c>
      <c r="F944" s="25" t="s">
        <v>2</v>
      </c>
      <c r="H944" s="42">
        <v>8000</v>
      </c>
      <c r="I944" s="42">
        <v>0</v>
      </c>
      <c r="J944" s="42">
        <v>8000</v>
      </c>
      <c r="K944" s="42">
        <v>0</v>
      </c>
      <c r="L944" s="42">
        <v>0</v>
      </c>
      <c r="M944" s="42">
        <v>0</v>
      </c>
      <c r="N944" s="42">
        <v>8000</v>
      </c>
      <c r="O944" s="38">
        <v>0</v>
      </c>
      <c r="P944" s="42">
        <v>2712.18</v>
      </c>
      <c r="Q944" s="42">
        <v>0</v>
      </c>
      <c r="R944" s="42">
        <v>2712.18</v>
      </c>
      <c r="S944" s="42">
        <v>5287.82</v>
      </c>
      <c r="T944" s="38">
        <v>0.3390225</v>
      </c>
    </row>
    <row r="945" spans="1:20" ht="14.4" hidden="1" customHeight="1" outlineLevel="4" collapsed="1" x14ac:dyDescent="0.3">
      <c r="A945" s="25" t="s">
        <v>2</v>
      </c>
      <c r="B945" s="25" t="s">
        <v>2</v>
      </c>
      <c r="C945" s="40" t="s">
        <v>2</v>
      </c>
      <c r="D945" s="41" t="s">
        <v>2</v>
      </c>
      <c r="E945" s="41" t="s">
        <v>2</v>
      </c>
      <c r="F945" s="25" t="s">
        <v>2</v>
      </c>
      <c r="H945" s="42">
        <v>21400</v>
      </c>
      <c r="I945" s="42">
        <v>0</v>
      </c>
      <c r="J945" s="42">
        <v>21400</v>
      </c>
      <c r="K945" s="42">
        <v>7405.76</v>
      </c>
      <c r="L945" s="42">
        <v>0</v>
      </c>
      <c r="M945" s="42">
        <v>7405.76</v>
      </c>
      <c r="N945" s="42">
        <v>13994.24</v>
      </c>
      <c r="O945" s="38">
        <v>0.34606355140186917</v>
      </c>
      <c r="P945" s="42">
        <v>10817.103332999999</v>
      </c>
      <c r="Q945" s="42">
        <v>4868</v>
      </c>
      <c r="R945" s="42">
        <v>15685.103332999999</v>
      </c>
      <c r="S945" s="42">
        <v>5714.896667</v>
      </c>
      <c r="T945" s="38">
        <v>0.73294875387850467</v>
      </c>
    </row>
    <row r="946" spans="1:20" ht="14.4" hidden="1" customHeight="1" outlineLevel="4" collapsed="1" x14ac:dyDescent="0.3">
      <c r="A946" s="25" t="s">
        <v>2</v>
      </c>
      <c r="B946" s="25" t="s">
        <v>2</v>
      </c>
      <c r="C946" s="40" t="s">
        <v>2</v>
      </c>
      <c r="D946" s="41" t="s">
        <v>2</v>
      </c>
      <c r="E946" s="41" t="s">
        <v>2</v>
      </c>
      <c r="F946" s="25" t="s">
        <v>2</v>
      </c>
      <c r="H946" s="42">
        <v>1133059</v>
      </c>
      <c r="I946" s="42">
        <v>0</v>
      </c>
      <c r="J946" s="42">
        <v>1133059</v>
      </c>
      <c r="K946" s="42">
        <v>647761.68000000005</v>
      </c>
      <c r="L946" s="42">
        <v>0</v>
      </c>
      <c r="M946" s="42">
        <v>647761.68000000005</v>
      </c>
      <c r="N946" s="42">
        <v>485297.32</v>
      </c>
      <c r="O946" s="38">
        <v>0.57169280681765022</v>
      </c>
      <c r="P946" s="42">
        <v>1115615.483333</v>
      </c>
      <c r="Q946" s="42">
        <v>4169</v>
      </c>
      <c r="R946" s="42">
        <v>1119784.483333</v>
      </c>
      <c r="S946" s="42">
        <v>13274.516667</v>
      </c>
      <c r="T946" s="38">
        <v>0.98828435530100378</v>
      </c>
    </row>
    <row r="947" spans="1:20" ht="14.4" hidden="1" customHeight="1" outlineLevel="4" collapsed="1" x14ac:dyDescent="0.3">
      <c r="A947" s="25" t="s">
        <v>2</v>
      </c>
      <c r="B947" s="25" t="s">
        <v>2</v>
      </c>
      <c r="C947" s="40" t="s">
        <v>2</v>
      </c>
      <c r="D947" s="41" t="s">
        <v>2</v>
      </c>
      <c r="E947" s="41" t="s">
        <v>2</v>
      </c>
      <c r="F947" s="25" t="s">
        <v>2</v>
      </c>
      <c r="H947" s="42">
        <v>251731</v>
      </c>
      <c r="I947" s="42">
        <v>0</v>
      </c>
      <c r="J947" s="42">
        <v>251731</v>
      </c>
      <c r="K947" s="42">
        <v>101573.03</v>
      </c>
      <c r="L947" s="42">
        <v>5765</v>
      </c>
      <c r="M947" s="42">
        <v>107338.03</v>
      </c>
      <c r="N947" s="42">
        <v>144392.97</v>
      </c>
      <c r="O947" s="38">
        <v>0.42639972828137973</v>
      </c>
      <c r="P947" s="42">
        <v>199077.61333399999</v>
      </c>
      <c r="Q947" s="42">
        <v>46888</v>
      </c>
      <c r="R947" s="42">
        <v>245965.61333399999</v>
      </c>
      <c r="S947" s="42">
        <v>0.38666600000000001</v>
      </c>
      <c r="T947" s="38">
        <v>0.99999846397146164</v>
      </c>
    </row>
    <row r="948" spans="1:20" ht="14.4" hidden="1" customHeight="1" outlineLevel="4" collapsed="1" x14ac:dyDescent="0.3">
      <c r="A948" s="25" t="s">
        <v>2</v>
      </c>
      <c r="B948" s="25" t="s">
        <v>2</v>
      </c>
      <c r="C948" s="40" t="s">
        <v>2</v>
      </c>
      <c r="D948" s="41" t="s">
        <v>2</v>
      </c>
      <c r="E948" s="41" t="s">
        <v>2</v>
      </c>
      <c r="F948" s="25" t="s">
        <v>2</v>
      </c>
      <c r="H948" s="42">
        <v>1616183</v>
      </c>
      <c r="I948" s="42">
        <v>57917</v>
      </c>
      <c r="J948" s="42">
        <v>1674100</v>
      </c>
      <c r="K948" s="42">
        <v>802958.27</v>
      </c>
      <c r="L948" s="42">
        <v>14210.24</v>
      </c>
      <c r="M948" s="42">
        <v>817168.51</v>
      </c>
      <c r="N948" s="42">
        <v>856931.49</v>
      </c>
      <c r="O948" s="38">
        <v>0.48812407263604324</v>
      </c>
      <c r="P948" s="42">
        <v>1652494.1233339999</v>
      </c>
      <c r="Q948" s="43">
        <v>-75025</v>
      </c>
      <c r="R948" s="42">
        <v>1577469.1233339999</v>
      </c>
      <c r="S948" s="42">
        <v>82420.636666000006</v>
      </c>
      <c r="T948" s="38">
        <v>0.95076719630488027</v>
      </c>
    </row>
    <row r="949" spans="1:20" ht="14.4" hidden="1" customHeight="1" outlineLevel="4" collapsed="1" x14ac:dyDescent="0.3">
      <c r="A949" s="25" t="s">
        <v>2</v>
      </c>
      <c r="B949" s="25" t="s">
        <v>2</v>
      </c>
      <c r="C949" s="40" t="s">
        <v>2</v>
      </c>
      <c r="D949" s="41" t="s">
        <v>2</v>
      </c>
      <c r="E949" s="41" t="s">
        <v>2</v>
      </c>
      <c r="F949" s="25" t="s">
        <v>2</v>
      </c>
      <c r="H949" s="42">
        <v>214406</v>
      </c>
      <c r="I949" s="42">
        <v>40747</v>
      </c>
      <c r="J949" s="42">
        <v>255153</v>
      </c>
      <c r="K949" s="42">
        <v>39456.94</v>
      </c>
      <c r="L949" s="42">
        <v>68198.179999999993</v>
      </c>
      <c r="M949" s="42">
        <v>107655.12</v>
      </c>
      <c r="N949" s="42">
        <v>147497.88</v>
      </c>
      <c r="O949" s="38">
        <v>0.42192378690432797</v>
      </c>
      <c r="P949" s="42">
        <v>69454.016665999996</v>
      </c>
      <c r="Q949" s="42">
        <v>60547</v>
      </c>
      <c r="R949" s="42">
        <v>130001.016666</v>
      </c>
      <c r="S949" s="42">
        <v>56953.803333999997</v>
      </c>
      <c r="T949" s="38">
        <v>0.77678568022323857</v>
      </c>
    </row>
    <row r="950" spans="1:20" ht="14.4" hidden="1" customHeight="1" outlineLevel="4" collapsed="1" x14ac:dyDescent="0.3">
      <c r="A950" s="25" t="s">
        <v>2</v>
      </c>
      <c r="B950" s="25" t="s">
        <v>2</v>
      </c>
      <c r="C950" s="40" t="s">
        <v>2</v>
      </c>
      <c r="D950" s="41" t="s">
        <v>2</v>
      </c>
      <c r="E950" s="41" t="s">
        <v>2</v>
      </c>
      <c r="F950" s="25" t="s">
        <v>2</v>
      </c>
      <c r="H950" s="42">
        <v>8550</v>
      </c>
      <c r="I950" s="42">
        <v>0</v>
      </c>
      <c r="J950" s="42">
        <v>8550</v>
      </c>
      <c r="K950" s="42">
        <v>5190.68</v>
      </c>
      <c r="L950" s="42">
        <v>0</v>
      </c>
      <c r="M950" s="42">
        <v>5190.68</v>
      </c>
      <c r="N950" s="42">
        <v>3359.32</v>
      </c>
      <c r="O950" s="38">
        <v>0.6070970760233918</v>
      </c>
      <c r="P950" s="42">
        <v>8050.87</v>
      </c>
      <c r="Q950" s="42">
        <v>499</v>
      </c>
      <c r="R950" s="42">
        <v>8549.8700000000008</v>
      </c>
      <c r="S950" s="42">
        <v>0.13</v>
      </c>
      <c r="T950" s="38">
        <v>0.99998479532163742</v>
      </c>
    </row>
    <row r="951" spans="1:20" ht="14.4" hidden="1" customHeight="1" outlineLevel="4" collapsed="1" x14ac:dyDescent="0.3">
      <c r="A951" s="25" t="s">
        <v>2</v>
      </c>
      <c r="B951" s="25" t="s">
        <v>2</v>
      </c>
      <c r="C951" s="40" t="s">
        <v>2</v>
      </c>
      <c r="D951" s="41" t="s">
        <v>2</v>
      </c>
      <c r="E951" s="41" t="s">
        <v>2</v>
      </c>
      <c r="F951" s="25" t="s">
        <v>2</v>
      </c>
      <c r="H951" s="42">
        <v>0</v>
      </c>
      <c r="I951" s="42">
        <v>0</v>
      </c>
      <c r="J951" s="42">
        <v>0</v>
      </c>
      <c r="K951" s="42">
        <v>3558.26</v>
      </c>
      <c r="L951" s="42">
        <v>5000</v>
      </c>
      <c r="M951" s="42">
        <v>8558.26</v>
      </c>
      <c r="N951" s="43">
        <v>-8558.26</v>
      </c>
      <c r="O951" s="45">
        <v>-1</v>
      </c>
      <c r="P951" s="42">
        <v>3558.26</v>
      </c>
      <c r="Q951" s="42">
        <v>11442</v>
      </c>
      <c r="R951" s="42">
        <v>15000.26</v>
      </c>
      <c r="S951" s="43">
        <v>-20000.259999999998</v>
      </c>
      <c r="T951" s="45">
        <v>-1</v>
      </c>
    </row>
    <row r="952" spans="1:20" ht="14.4" hidden="1" customHeight="1" outlineLevel="4" collapsed="1" x14ac:dyDescent="0.3">
      <c r="A952" s="25" t="s">
        <v>2</v>
      </c>
      <c r="B952" s="25" t="s">
        <v>2</v>
      </c>
      <c r="C952" s="40" t="s">
        <v>2</v>
      </c>
      <c r="D952" s="41" t="s">
        <v>2</v>
      </c>
      <c r="E952" s="41" t="s">
        <v>2</v>
      </c>
      <c r="F952" s="25" t="s">
        <v>2</v>
      </c>
      <c r="H952" s="42">
        <v>0</v>
      </c>
      <c r="I952" s="42">
        <v>0</v>
      </c>
      <c r="J952" s="42">
        <v>0</v>
      </c>
      <c r="K952" s="42">
        <v>20616.28</v>
      </c>
      <c r="L952" s="42">
        <v>55689.85</v>
      </c>
      <c r="M952" s="42">
        <v>76306.13</v>
      </c>
      <c r="N952" s="43">
        <v>-76306.13</v>
      </c>
      <c r="O952" s="45">
        <v>-1</v>
      </c>
      <c r="P952" s="42">
        <v>20616.28</v>
      </c>
      <c r="Q952" s="42">
        <v>0</v>
      </c>
      <c r="R952" s="42">
        <v>20616.28</v>
      </c>
      <c r="S952" s="43">
        <v>-76306.13</v>
      </c>
      <c r="T952" s="45">
        <v>-1</v>
      </c>
    </row>
    <row r="953" spans="1:20" ht="14.4" hidden="1" customHeight="1" outlineLevel="4" collapsed="1" x14ac:dyDescent="0.3">
      <c r="A953" s="25" t="s">
        <v>2</v>
      </c>
      <c r="B953" s="25" t="s">
        <v>2</v>
      </c>
      <c r="C953" s="40" t="s">
        <v>2</v>
      </c>
      <c r="D953" s="41" t="s">
        <v>2</v>
      </c>
      <c r="E953" s="41" t="s">
        <v>2</v>
      </c>
      <c r="F953" s="25" t="s">
        <v>2</v>
      </c>
      <c r="H953" s="42">
        <v>0</v>
      </c>
      <c r="I953" s="43">
        <v>-644</v>
      </c>
      <c r="J953" s="43">
        <v>-644</v>
      </c>
      <c r="K953" s="42">
        <v>0</v>
      </c>
      <c r="L953" s="42">
        <v>0</v>
      </c>
      <c r="M953" s="42">
        <v>0</v>
      </c>
      <c r="N953" s="43">
        <v>-644</v>
      </c>
      <c r="O953" s="38">
        <v>0</v>
      </c>
      <c r="P953" s="42">
        <v>3743.64</v>
      </c>
      <c r="Q953" s="42">
        <v>0</v>
      </c>
      <c r="R953" s="42">
        <v>3743.64</v>
      </c>
      <c r="S953" s="43">
        <v>-4387.6400000000003</v>
      </c>
      <c r="T953" s="45">
        <v>-5.8131055900621114</v>
      </c>
    </row>
    <row r="954" spans="1:20" ht="14.4" hidden="1" customHeight="1" outlineLevel="4" collapsed="1" x14ac:dyDescent="0.3">
      <c r="A954" s="25" t="s">
        <v>2</v>
      </c>
      <c r="B954" s="25" t="s">
        <v>2</v>
      </c>
      <c r="C954" s="40" t="s">
        <v>2</v>
      </c>
      <c r="D954" s="41" t="s">
        <v>2</v>
      </c>
      <c r="E954" s="41" t="s">
        <v>2</v>
      </c>
      <c r="F954" s="25" t="s">
        <v>2</v>
      </c>
      <c r="H954" s="42">
        <v>0</v>
      </c>
      <c r="I954" s="42">
        <v>50010</v>
      </c>
      <c r="J954" s="42">
        <v>50010</v>
      </c>
      <c r="K954" s="42">
        <v>0</v>
      </c>
      <c r="L954" s="42">
        <v>0</v>
      </c>
      <c r="M954" s="42">
        <v>0</v>
      </c>
      <c r="N954" s="42">
        <v>50010</v>
      </c>
      <c r="O954" s="38">
        <v>0</v>
      </c>
      <c r="P954" s="42">
        <v>0</v>
      </c>
      <c r="Q954" s="42">
        <v>0</v>
      </c>
      <c r="R954" s="42">
        <v>0</v>
      </c>
      <c r="S954" s="42">
        <v>50010</v>
      </c>
      <c r="T954" s="38">
        <v>0</v>
      </c>
    </row>
    <row r="955" spans="1:20" ht="14.4" hidden="1" customHeight="1" outlineLevel="4" collapsed="1" x14ac:dyDescent="0.3">
      <c r="A955" s="25" t="s">
        <v>2</v>
      </c>
      <c r="B955" s="25" t="s">
        <v>2</v>
      </c>
      <c r="C955" s="40" t="s">
        <v>2</v>
      </c>
      <c r="D955" s="41" t="s">
        <v>2</v>
      </c>
      <c r="E955" s="41" t="s">
        <v>2</v>
      </c>
      <c r="F955" s="25" t="s">
        <v>2</v>
      </c>
      <c r="H955" s="42">
        <v>0</v>
      </c>
      <c r="I955" s="42">
        <v>150000</v>
      </c>
      <c r="J955" s="42">
        <v>150000</v>
      </c>
      <c r="K955" s="42">
        <v>0</v>
      </c>
      <c r="L955" s="42">
        <v>0</v>
      </c>
      <c r="M955" s="42">
        <v>0</v>
      </c>
      <c r="N955" s="42">
        <v>150000</v>
      </c>
      <c r="O955" s="38">
        <v>0</v>
      </c>
      <c r="P955" s="42">
        <v>0</v>
      </c>
      <c r="Q955" s="42">
        <v>0</v>
      </c>
      <c r="R955" s="42">
        <v>0</v>
      </c>
      <c r="S955" s="42">
        <v>150000</v>
      </c>
      <c r="T955" s="38">
        <v>0</v>
      </c>
    </row>
    <row r="956" spans="1:20" ht="14.4" hidden="1" customHeight="1" outlineLevel="4" collapsed="1" x14ac:dyDescent="0.3">
      <c r="A956" s="25" t="s">
        <v>2</v>
      </c>
      <c r="B956" s="25" t="s">
        <v>2</v>
      </c>
      <c r="C956" s="40" t="s">
        <v>2</v>
      </c>
      <c r="D956" s="41" t="s">
        <v>2</v>
      </c>
      <c r="E956" s="41" t="s">
        <v>2</v>
      </c>
      <c r="F956" s="25" t="s">
        <v>2</v>
      </c>
      <c r="H956" s="42">
        <v>0</v>
      </c>
      <c r="I956" s="42">
        <v>11000</v>
      </c>
      <c r="J956" s="42">
        <v>11000</v>
      </c>
      <c r="K956" s="42">
        <v>0</v>
      </c>
      <c r="L956" s="42">
        <v>0</v>
      </c>
      <c r="M956" s="42">
        <v>0</v>
      </c>
      <c r="N956" s="42">
        <v>11000</v>
      </c>
      <c r="O956" s="38">
        <v>0</v>
      </c>
      <c r="P956" s="42">
        <v>0</v>
      </c>
      <c r="Q956" s="42">
        <v>0</v>
      </c>
      <c r="R956" s="42">
        <v>0</v>
      </c>
      <c r="S956" s="42">
        <v>11000</v>
      </c>
      <c r="T956" s="38">
        <v>0</v>
      </c>
    </row>
    <row r="957" spans="1:20" ht="14.4" hidden="1" customHeight="1" outlineLevel="4" collapsed="1" x14ac:dyDescent="0.3">
      <c r="A957" s="25" t="s">
        <v>2</v>
      </c>
      <c r="B957" s="25" t="s">
        <v>2</v>
      </c>
      <c r="C957" s="40" t="s">
        <v>2</v>
      </c>
      <c r="D957" s="41" t="s">
        <v>2</v>
      </c>
      <c r="E957" s="41" t="s">
        <v>2</v>
      </c>
      <c r="F957" s="25" t="s">
        <v>2</v>
      </c>
      <c r="H957" s="42">
        <v>0</v>
      </c>
      <c r="I957" s="42">
        <v>28554</v>
      </c>
      <c r="J957" s="42">
        <v>28554</v>
      </c>
      <c r="K957" s="42">
        <v>0</v>
      </c>
      <c r="L957" s="42">
        <v>0</v>
      </c>
      <c r="M957" s="42">
        <v>0</v>
      </c>
      <c r="N957" s="42">
        <v>28554</v>
      </c>
      <c r="O957" s="38">
        <v>0</v>
      </c>
      <c r="P957" s="42">
        <v>0</v>
      </c>
      <c r="Q957" s="42">
        <v>0</v>
      </c>
      <c r="R957" s="42">
        <v>0</v>
      </c>
      <c r="S957" s="42">
        <v>28554</v>
      </c>
      <c r="T957" s="38">
        <v>0</v>
      </c>
    </row>
    <row r="958" spans="1:20" ht="14.4" hidden="1" customHeight="1" outlineLevel="4" collapsed="1" x14ac:dyDescent="0.3">
      <c r="A958" s="25" t="s">
        <v>2</v>
      </c>
      <c r="B958" s="25" t="s">
        <v>2</v>
      </c>
      <c r="C958" s="40" t="s">
        <v>2</v>
      </c>
      <c r="D958" s="41" t="s">
        <v>2</v>
      </c>
      <c r="E958" s="41" t="s">
        <v>2</v>
      </c>
      <c r="F958" s="25" t="s">
        <v>2</v>
      </c>
      <c r="H958" s="42">
        <v>0</v>
      </c>
      <c r="I958" s="42">
        <v>27584</v>
      </c>
      <c r="J958" s="42">
        <v>27584</v>
      </c>
      <c r="K958" s="42">
        <v>0</v>
      </c>
      <c r="L958" s="42">
        <v>0</v>
      </c>
      <c r="M958" s="42">
        <v>0</v>
      </c>
      <c r="N958" s="42">
        <v>27584</v>
      </c>
      <c r="O958" s="38">
        <v>0</v>
      </c>
      <c r="P958" s="42">
        <v>0</v>
      </c>
      <c r="Q958" s="42">
        <v>0</v>
      </c>
      <c r="R958" s="42">
        <v>0</v>
      </c>
      <c r="S958" s="42">
        <v>27584</v>
      </c>
      <c r="T958" s="38">
        <v>0</v>
      </c>
    </row>
    <row r="959" spans="1:20" ht="14.4" hidden="1" customHeight="1" outlineLevel="4" collapsed="1" x14ac:dyDescent="0.3">
      <c r="A959" s="25" t="s">
        <v>2</v>
      </c>
      <c r="B959" s="25" t="s">
        <v>2</v>
      </c>
      <c r="C959" s="40" t="s">
        <v>2</v>
      </c>
      <c r="D959" s="41" t="s">
        <v>2</v>
      </c>
      <c r="E959" s="41" t="s">
        <v>2</v>
      </c>
      <c r="F959" s="25" t="s">
        <v>2</v>
      </c>
      <c r="H959" s="42">
        <v>0</v>
      </c>
      <c r="I959" s="42">
        <v>10000</v>
      </c>
      <c r="J959" s="42">
        <v>10000</v>
      </c>
      <c r="K959" s="42">
        <v>0</v>
      </c>
      <c r="L959" s="42">
        <v>0</v>
      </c>
      <c r="M959" s="42">
        <v>0</v>
      </c>
      <c r="N959" s="42">
        <v>10000</v>
      </c>
      <c r="O959" s="38">
        <v>0</v>
      </c>
      <c r="P959" s="42">
        <v>0</v>
      </c>
      <c r="Q959" s="42">
        <v>10000</v>
      </c>
      <c r="R959" s="42">
        <v>10000</v>
      </c>
      <c r="S959" s="42">
        <v>0</v>
      </c>
      <c r="T959" s="38">
        <v>1</v>
      </c>
    </row>
    <row r="960" spans="1:20" ht="14.4" hidden="1" customHeight="1" outlineLevel="4" collapsed="1" x14ac:dyDescent="0.3">
      <c r="A960" s="25" t="s">
        <v>2</v>
      </c>
      <c r="B960" s="25" t="s">
        <v>2</v>
      </c>
      <c r="C960" s="40" t="s">
        <v>2</v>
      </c>
      <c r="D960" s="41" t="s">
        <v>2</v>
      </c>
      <c r="E960" s="41" t="s">
        <v>2</v>
      </c>
      <c r="F960" s="25" t="s">
        <v>2</v>
      </c>
      <c r="H960" s="42">
        <v>0</v>
      </c>
      <c r="I960" s="42">
        <v>227250</v>
      </c>
      <c r="J960" s="42">
        <v>227250</v>
      </c>
      <c r="K960" s="42">
        <v>0</v>
      </c>
      <c r="L960" s="42">
        <v>0</v>
      </c>
      <c r="M960" s="42">
        <v>0</v>
      </c>
      <c r="N960" s="42">
        <v>227250</v>
      </c>
      <c r="O960" s="38">
        <v>0</v>
      </c>
      <c r="P960" s="42">
        <v>0</v>
      </c>
      <c r="Q960" s="43">
        <v>-103000</v>
      </c>
      <c r="R960" s="43">
        <v>-103000</v>
      </c>
      <c r="S960" s="42">
        <v>330250</v>
      </c>
      <c r="T960" s="45">
        <v>-0.45324532453245325</v>
      </c>
    </row>
    <row r="961" spans="1:20" ht="14.4" hidden="1" customHeight="1" outlineLevel="4" collapsed="1" x14ac:dyDescent="0.3">
      <c r="A961" s="25" t="s">
        <v>2</v>
      </c>
      <c r="B961" s="25" t="s">
        <v>2</v>
      </c>
      <c r="C961" s="40" t="s">
        <v>2</v>
      </c>
      <c r="D961" s="41" t="s">
        <v>2</v>
      </c>
      <c r="E961" s="41" t="s">
        <v>2</v>
      </c>
      <c r="F961" s="25" t="s">
        <v>2</v>
      </c>
      <c r="H961" s="42">
        <v>0</v>
      </c>
      <c r="I961" s="42">
        <v>14838</v>
      </c>
      <c r="J961" s="42">
        <v>14838</v>
      </c>
      <c r="K961" s="42">
        <v>0</v>
      </c>
      <c r="L961" s="42">
        <v>0</v>
      </c>
      <c r="M961" s="42">
        <v>0</v>
      </c>
      <c r="N961" s="42">
        <v>14838</v>
      </c>
      <c r="O961" s="38">
        <v>0</v>
      </c>
      <c r="P961" s="42">
        <v>0</v>
      </c>
      <c r="Q961" s="42">
        <v>0</v>
      </c>
      <c r="R961" s="42">
        <v>0</v>
      </c>
      <c r="S961" s="42">
        <v>14838</v>
      </c>
      <c r="T961" s="38">
        <v>0</v>
      </c>
    </row>
    <row r="962" spans="1:20" ht="14.4" hidden="1" customHeight="1" outlineLevel="4" collapsed="1" x14ac:dyDescent="0.3">
      <c r="A962" s="25" t="s">
        <v>2</v>
      </c>
      <c r="B962" s="25" t="s">
        <v>2</v>
      </c>
      <c r="C962" s="40" t="s">
        <v>2</v>
      </c>
      <c r="D962" s="41" t="s">
        <v>2</v>
      </c>
      <c r="E962" s="41" t="s">
        <v>2</v>
      </c>
      <c r="F962" s="25" t="s">
        <v>2</v>
      </c>
      <c r="H962" s="42">
        <v>0</v>
      </c>
      <c r="I962" s="42">
        <v>50000</v>
      </c>
      <c r="J962" s="42">
        <v>50000</v>
      </c>
      <c r="K962" s="42">
        <v>0</v>
      </c>
      <c r="L962" s="42">
        <v>0</v>
      </c>
      <c r="M962" s="42">
        <v>0</v>
      </c>
      <c r="N962" s="42">
        <v>50000</v>
      </c>
      <c r="O962" s="38">
        <v>0</v>
      </c>
      <c r="P962" s="42">
        <v>0</v>
      </c>
      <c r="Q962" s="42">
        <v>25000</v>
      </c>
      <c r="R962" s="42">
        <v>25000</v>
      </c>
      <c r="S962" s="42">
        <v>25000</v>
      </c>
      <c r="T962" s="38">
        <v>0.5</v>
      </c>
    </row>
    <row r="963" spans="1:20" ht="14.4" hidden="1" customHeight="1" outlineLevel="4" collapsed="1" x14ac:dyDescent="0.3">
      <c r="A963" s="25" t="s">
        <v>2</v>
      </c>
      <c r="B963" s="25" t="s">
        <v>2</v>
      </c>
      <c r="C963" s="40" t="s">
        <v>2</v>
      </c>
      <c r="D963" s="41" t="s">
        <v>2</v>
      </c>
      <c r="E963" s="41" t="s">
        <v>2</v>
      </c>
      <c r="F963" s="25" t="s">
        <v>2</v>
      </c>
      <c r="H963" s="42">
        <v>0</v>
      </c>
      <c r="I963" s="42">
        <v>600</v>
      </c>
      <c r="J963" s="42">
        <v>600</v>
      </c>
      <c r="K963" s="42">
        <v>0</v>
      </c>
      <c r="L963" s="42">
        <v>0</v>
      </c>
      <c r="M963" s="42">
        <v>0</v>
      </c>
      <c r="N963" s="42">
        <v>600</v>
      </c>
      <c r="O963" s="38">
        <v>0</v>
      </c>
      <c r="P963" s="42">
        <v>0</v>
      </c>
      <c r="Q963" s="42">
        <v>0</v>
      </c>
      <c r="R963" s="42">
        <v>0</v>
      </c>
      <c r="S963" s="42">
        <v>600</v>
      </c>
      <c r="T963" s="38">
        <v>0</v>
      </c>
    </row>
    <row r="964" spans="1:20" ht="14.4" hidden="1" customHeight="1" outlineLevel="4" collapsed="1" x14ac:dyDescent="0.3">
      <c r="A964" s="25" t="s">
        <v>2</v>
      </c>
      <c r="B964" s="25" t="s">
        <v>2</v>
      </c>
      <c r="C964" s="40" t="s">
        <v>2</v>
      </c>
      <c r="D964" s="41" t="s">
        <v>2</v>
      </c>
      <c r="E964" s="41" t="s">
        <v>2</v>
      </c>
      <c r="F964" s="25" t="s">
        <v>2</v>
      </c>
      <c r="H964" s="42">
        <v>0</v>
      </c>
      <c r="I964" s="42">
        <v>41881</v>
      </c>
      <c r="J964" s="42">
        <v>41881</v>
      </c>
      <c r="K964" s="42">
        <v>0</v>
      </c>
      <c r="L964" s="42">
        <v>0</v>
      </c>
      <c r="M964" s="42">
        <v>0</v>
      </c>
      <c r="N964" s="42">
        <v>41881</v>
      </c>
      <c r="O964" s="38">
        <v>0</v>
      </c>
      <c r="P964" s="42">
        <v>0</v>
      </c>
      <c r="Q964" s="42">
        <v>41881</v>
      </c>
      <c r="R964" s="42">
        <v>41881</v>
      </c>
      <c r="S964" s="42">
        <v>0</v>
      </c>
      <c r="T964" s="38">
        <v>1</v>
      </c>
    </row>
    <row r="965" spans="1:20" ht="14.4" hidden="1" customHeight="1" outlineLevel="4" collapsed="1" x14ac:dyDescent="0.3">
      <c r="A965" s="25" t="s">
        <v>2</v>
      </c>
      <c r="B965" s="25" t="s">
        <v>2</v>
      </c>
      <c r="C965" s="40" t="s">
        <v>2</v>
      </c>
      <c r="D965" s="41" t="s">
        <v>2</v>
      </c>
      <c r="E965" s="41" t="s">
        <v>2</v>
      </c>
      <c r="F965" s="25" t="s">
        <v>2</v>
      </c>
      <c r="H965" s="42">
        <v>0</v>
      </c>
      <c r="I965" s="42">
        <v>6681</v>
      </c>
      <c r="J965" s="42">
        <v>6681</v>
      </c>
      <c r="K965" s="42">
        <v>0</v>
      </c>
      <c r="L965" s="42">
        <v>0</v>
      </c>
      <c r="M965" s="42">
        <v>0</v>
      </c>
      <c r="N965" s="42">
        <v>6681</v>
      </c>
      <c r="O965" s="38">
        <v>0</v>
      </c>
      <c r="P965" s="42">
        <v>0</v>
      </c>
      <c r="Q965" s="42">
        <v>6681</v>
      </c>
      <c r="R965" s="42">
        <v>6681</v>
      </c>
      <c r="S965" s="42">
        <v>0</v>
      </c>
      <c r="T965" s="38">
        <v>1</v>
      </c>
    </row>
    <row r="966" spans="1:20" ht="14.4" hidden="1" customHeight="1" outlineLevel="4" collapsed="1" x14ac:dyDescent="0.3">
      <c r="A966" s="25" t="s">
        <v>2</v>
      </c>
      <c r="B966" s="25" t="s">
        <v>2</v>
      </c>
      <c r="C966" s="40" t="s">
        <v>2</v>
      </c>
      <c r="D966" s="41" t="s">
        <v>2</v>
      </c>
      <c r="E966" s="41" t="s">
        <v>2</v>
      </c>
      <c r="F966" s="25" t="s">
        <v>2</v>
      </c>
      <c r="H966" s="42">
        <v>20520</v>
      </c>
      <c r="I966" s="42">
        <v>78691</v>
      </c>
      <c r="J966" s="42">
        <v>99211</v>
      </c>
      <c r="K966" s="42">
        <v>42093.16</v>
      </c>
      <c r="L966" s="42">
        <v>15613.62</v>
      </c>
      <c r="M966" s="42">
        <v>57706.78</v>
      </c>
      <c r="N966" s="42">
        <v>41504.22</v>
      </c>
      <c r="O966" s="38">
        <v>0.58165707431635605</v>
      </c>
      <c r="P966" s="42">
        <v>46130.826666000001</v>
      </c>
      <c r="Q966" s="42">
        <v>0</v>
      </c>
      <c r="R966" s="42">
        <v>46130.826666000001</v>
      </c>
      <c r="S966" s="42">
        <v>37466.553333999997</v>
      </c>
      <c r="T966" s="38">
        <v>0.62235484639808081</v>
      </c>
    </row>
    <row r="967" spans="1:20" ht="14.4" hidden="1" customHeight="1" outlineLevel="4" collapsed="1" x14ac:dyDescent="0.3">
      <c r="A967" s="25" t="s">
        <v>2</v>
      </c>
      <c r="B967" s="25" t="s">
        <v>2</v>
      </c>
      <c r="C967" s="40" t="s">
        <v>2</v>
      </c>
      <c r="D967" s="41" t="s">
        <v>2</v>
      </c>
      <c r="E967" s="41" t="s">
        <v>2</v>
      </c>
      <c r="F967" s="25" t="s">
        <v>2</v>
      </c>
      <c r="H967" s="42">
        <v>0</v>
      </c>
      <c r="I967" s="42">
        <v>6343</v>
      </c>
      <c r="J967" s="42">
        <v>6343</v>
      </c>
      <c r="K967" s="42">
        <v>0</v>
      </c>
      <c r="L967" s="42">
        <v>0</v>
      </c>
      <c r="M967" s="42">
        <v>0</v>
      </c>
      <c r="N967" s="42">
        <v>6343</v>
      </c>
      <c r="O967" s="38">
        <v>0</v>
      </c>
      <c r="P967" s="42">
        <v>0</v>
      </c>
      <c r="Q967" s="42">
        <v>0</v>
      </c>
      <c r="R967" s="42">
        <v>0</v>
      </c>
      <c r="S967" s="42">
        <v>6343</v>
      </c>
      <c r="T967" s="38">
        <v>0</v>
      </c>
    </row>
    <row r="968" spans="1:20" ht="14.4" hidden="1" customHeight="1" outlineLevel="4" collapsed="1" x14ac:dyDescent="0.3">
      <c r="A968" s="25" t="s">
        <v>2</v>
      </c>
      <c r="B968" s="25" t="s">
        <v>2</v>
      </c>
      <c r="C968" s="40" t="s">
        <v>2</v>
      </c>
      <c r="D968" s="41" t="s">
        <v>2</v>
      </c>
      <c r="E968" s="41" t="s">
        <v>2</v>
      </c>
      <c r="F968" s="25" t="s">
        <v>2</v>
      </c>
      <c r="H968" s="42">
        <v>0</v>
      </c>
      <c r="I968" s="42">
        <v>1267</v>
      </c>
      <c r="J968" s="42">
        <v>1267</v>
      </c>
      <c r="K968" s="42">
        <v>0</v>
      </c>
      <c r="L968" s="42">
        <v>0</v>
      </c>
      <c r="M968" s="42">
        <v>0</v>
      </c>
      <c r="N968" s="42">
        <v>1267</v>
      </c>
      <c r="O968" s="38">
        <v>0</v>
      </c>
      <c r="P968" s="42">
        <v>0</v>
      </c>
      <c r="Q968" s="42">
        <v>1267</v>
      </c>
      <c r="R968" s="42">
        <v>1267</v>
      </c>
      <c r="S968" s="42">
        <v>0</v>
      </c>
      <c r="T968" s="38">
        <v>1</v>
      </c>
    </row>
    <row r="969" spans="1:20" ht="14.4" hidden="1" customHeight="1" outlineLevel="4" collapsed="1" x14ac:dyDescent="0.3">
      <c r="A969" s="25" t="s">
        <v>2</v>
      </c>
      <c r="B969" s="25" t="s">
        <v>2</v>
      </c>
      <c r="C969" s="40" t="s">
        <v>2</v>
      </c>
      <c r="D969" s="41" t="s">
        <v>2</v>
      </c>
      <c r="E969" s="41" t="s">
        <v>2</v>
      </c>
      <c r="F969" s="25" t="s">
        <v>2</v>
      </c>
      <c r="H969" s="42">
        <v>0</v>
      </c>
      <c r="I969" s="42">
        <v>14080</v>
      </c>
      <c r="J969" s="42">
        <v>14080</v>
      </c>
      <c r="K969" s="42">
        <v>2688.66</v>
      </c>
      <c r="L969" s="42">
        <v>0</v>
      </c>
      <c r="M969" s="42">
        <v>2688.66</v>
      </c>
      <c r="N969" s="42">
        <v>11391.34</v>
      </c>
      <c r="O969" s="38">
        <v>0.19095596590909092</v>
      </c>
      <c r="P969" s="42">
        <v>2688.66</v>
      </c>
      <c r="Q969" s="42">
        <v>0</v>
      </c>
      <c r="R969" s="42">
        <v>2688.66</v>
      </c>
      <c r="S969" s="42">
        <v>11391.34</v>
      </c>
      <c r="T969" s="38">
        <v>0.19095596590909092</v>
      </c>
    </row>
    <row r="970" spans="1:20" ht="14.4" hidden="1" customHeight="1" outlineLevel="4" collapsed="1" x14ac:dyDescent="0.3">
      <c r="A970" s="25" t="s">
        <v>2</v>
      </c>
      <c r="B970" s="25" t="s">
        <v>2</v>
      </c>
      <c r="C970" s="40" t="s">
        <v>2</v>
      </c>
      <c r="D970" s="41" t="s">
        <v>2</v>
      </c>
      <c r="E970" s="41" t="s">
        <v>2</v>
      </c>
      <c r="F970" s="25" t="s">
        <v>2</v>
      </c>
      <c r="H970" s="42">
        <v>0</v>
      </c>
      <c r="I970" s="42">
        <v>99000</v>
      </c>
      <c r="J970" s="42">
        <v>99000</v>
      </c>
      <c r="K970" s="42">
        <v>0</v>
      </c>
      <c r="L970" s="42">
        <v>0</v>
      </c>
      <c r="M970" s="42">
        <v>0</v>
      </c>
      <c r="N970" s="42">
        <v>99000</v>
      </c>
      <c r="O970" s="38">
        <v>0</v>
      </c>
      <c r="P970" s="42">
        <v>0</v>
      </c>
      <c r="Q970" s="42">
        <v>0</v>
      </c>
      <c r="R970" s="42">
        <v>0</v>
      </c>
      <c r="S970" s="42">
        <v>99000</v>
      </c>
      <c r="T970" s="38">
        <v>0</v>
      </c>
    </row>
    <row r="971" spans="1:20" ht="14.4" hidden="1" customHeight="1" outlineLevel="4" collapsed="1" x14ac:dyDescent="0.3">
      <c r="A971" s="25" t="s">
        <v>2</v>
      </c>
      <c r="B971" s="25" t="s">
        <v>2</v>
      </c>
      <c r="C971" s="40" t="s">
        <v>2</v>
      </c>
      <c r="D971" s="41" t="s">
        <v>2</v>
      </c>
      <c r="E971" s="41" t="s">
        <v>2</v>
      </c>
      <c r="F971" s="25" t="s">
        <v>2</v>
      </c>
      <c r="H971" s="42">
        <v>0</v>
      </c>
      <c r="I971" s="42">
        <v>5500</v>
      </c>
      <c r="J971" s="42">
        <v>5500</v>
      </c>
      <c r="K971" s="42">
        <v>0</v>
      </c>
      <c r="L971" s="42">
        <v>0</v>
      </c>
      <c r="M971" s="42">
        <v>0</v>
      </c>
      <c r="N971" s="42">
        <v>5500</v>
      </c>
      <c r="O971" s="38">
        <v>0</v>
      </c>
      <c r="P971" s="42">
        <v>0</v>
      </c>
      <c r="Q971" s="42">
        <v>0</v>
      </c>
      <c r="R971" s="42">
        <v>0</v>
      </c>
      <c r="S971" s="42">
        <v>5500</v>
      </c>
      <c r="T971" s="38">
        <v>0</v>
      </c>
    </row>
    <row r="972" spans="1:20" ht="14.4" hidden="1" customHeight="1" outlineLevel="4" collapsed="1" x14ac:dyDescent="0.3">
      <c r="A972" s="25" t="s">
        <v>2</v>
      </c>
      <c r="B972" s="25" t="s">
        <v>2</v>
      </c>
      <c r="C972" s="40" t="s">
        <v>2</v>
      </c>
      <c r="D972" s="41" t="s">
        <v>2</v>
      </c>
      <c r="E972" s="41" t="s">
        <v>2</v>
      </c>
      <c r="F972" s="25" t="s">
        <v>2</v>
      </c>
      <c r="H972" s="42">
        <v>0</v>
      </c>
      <c r="I972" s="43">
        <v>-5713</v>
      </c>
      <c r="J972" s="43">
        <v>-5713</v>
      </c>
      <c r="K972" s="42">
        <v>0</v>
      </c>
      <c r="L972" s="42">
        <v>0</v>
      </c>
      <c r="M972" s="42">
        <v>0</v>
      </c>
      <c r="N972" s="43">
        <v>-5713</v>
      </c>
      <c r="O972" s="38">
        <v>0</v>
      </c>
      <c r="P972" s="42">
        <v>0</v>
      </c>
      <c r="Q972" s="43">
        <v>-5713</v>
      </c>
      <c r="R972" s="43">
        <v>-5713</v>
      </c>
      <c r="S972" s="42">
        <v>0</v>
      </c>
      <c r="T972" s="38">
        <v>1</v>
      </c>
    </row>
    <row r="973" spans="1:20" ht="14.4" hidden="1" customHeight="1" outlineLevel="4" collapsed="1" x14ac:dyDescent="0.3">
      <c r="A973" s="25" t="s">
        <v>2</v>
      </c>
      <c r="B973" s="25" t="s">
        <v>2</v>
      </c>
      <c r="C973" s="40" t="s">
        <v>2</v>
      </c>
      <c r="D973" s="41" t="s">
        <v>2</v>
      </c>
      <c r="E973" s="41" t="s">
        <v>2</v>
      </c>
      <c r="F973" s="25" t="s">
        <v>2</v>
      </c>
      <c r="H973" s="42">
        <v>0</v>
      </c>
      <c r="I973" s="42">
        <v>0</v>
      </c>
      <c r="J973" s="42">
        <v>0</v>
      </c>
      <c r="K973" s="42">
        <v>0</v>
      </c>
      <c r="L973" s="42">
        <v>0</v>
      </c>
      <c r="M973" s="42">
        <v>0</v>
      </c>
      <c r="N973" s="42">
        <v>0</v>
      </c>
      <c r="O973" s="38">
        <v>0</v>
      </c>
      <c r="P973" s="42">
        <v>0</v>
      </c>
      <c r="Q973" s="42">
        <v>65614</v>
      </c>
      <c r="R973" s="42">
        <v>65614</v>
      </c>
      <c r="S973" s="43">
        <v>-65614</v>
      </c>
      <c r="T973" s="45">
        <v>-1</v>
      </c>
    </row>
    <row r="974" spans="1:20" ht="14.4" hidden="1" customHeight="1" outlineLevel="4" collapsed="1" x14ac:dyDescent="0.3">
      <c r="A974" s="25" t="s">
        <v>2</v>
      </c>
      <c r="B974" s="25" t="s">
        <v>2</v>
      </c>
      <c r="C974" s="40" t="s">
        <v>2</v>
      </c>
      <c r="D974" s="41" t="s">
        <v>2</v>
      </c>
      <c r="E974" s="41" t="s">
        <v>2</v>
      </c>
      <c r="F974" s="25" t="s">
        <v>2</v>
      </c>
      <c r="H974" s="42">
        <v>0</v>
      </c>
      <c r="I974" s="42">
        <v>65614</v>
      </c>
      <c r="J974" s="42">
        <v>65614</v>
      </c>
      <c r="K974" s="42">
        <v>0</v>
      </c>
      <c r="L974" s="42">
        <v>0</v>
      </c>
      <c r="M974" s="42">
        <v>0</v>
      </c>
      <c r="N974" s="42">
        <v>65614</v>
      </c>
      <c r="O974" s="38">
        <v>0</v>
      </c>
      <c r="P974" s="42">
        <v>0</v>
      </c>
      <c r="Q974" s="42">
        <v>0</v>
      </c>
      <c r="R974" s="42">
        <v>0</v>
      </c>
      <c r="S974" s="42">
        <v>65614</v>
      </c>
      <c r="T974" s="38">
        <v>0</v>
      </c>
    </row>
    <row r="975" spans="1:20" ht="14.4" hidden="1" customHeight="1" outlineLevel="4" collapsed="1" x14ac:dyDescent="0.3">
      <c r="A975" s="25" t="s">
        <v>2</v>
      </c>
      <c r="B975" s="25" t="s">
        <v>2</v>
      </c>
      <c r="C975" s="40" t="s">
        <v>2</v>
      </c>
      <c r="D975" s="41" t="s">
        <v>2</v>
      </c>
      <c r="E975" s="41" t="s">
        <v>2</v>
      </c>
      <c r="F975" s="25" t="s">
        <v>2</v>
      </c>
      <c r="H975" s="42">
        <v>0</v>
      </c>
      <c r="I975" s="43">
        <v>-63</v>
      </c>
      <c r="J975" s="43">
        <v>-63</v>
      </c>
      <c r="K975" s="42">
        <v>0</v>
      </c>
      <c r="L975" s="42">
        <v>0</v>
      </c>
      <c r="M975" s="42">
        <v>0</v>
      </c>
      <c r="N975" s="43">
        <v>-63</v>
      </c>
      <c r="O975" s="38">
        <v>0</v>
      </c>
      <c r="P975" s="42">
        <v>0</v>
      </c>
      <c r="Q975" s="42">
        <v>0</v>
      </c>
      <c r="R975" s="42">
        <v>0</v>
      </c>
      <c r="S975" s="43">
        <v>-63</v>
      </c>
      <c r="T975" s="38">
        <v>0</v>
      </c>
    </row>
    <row r="976" spans="1:20" ht="14.4" hidden="1" customHeight="1" outlineLevel="4" collapsed="1" x14ac:dyDescent="0.3">
      <c r="A976" s="25" t="s">
        <v>2</v>
      </c>
      <c r="B976" s="25" t="s">
        <v>2</v>
      </c>
      <c r="C976" s="40" t="s">
        <v>2</v>
      </c>
      <c r="D976" s="41" t="s">
        <v>2</v>
      </c>
      <c r="E976" s="41" t="s">
        <v>2</v>
      </c>
      <c r="F976" s="25" t="s">
        <v>2</v>
      </c>
      <c r="H976" s="42">
        <v>0</v>
      </c>
      <c r="I976" s="42">
        <v>20473</v>
      </c>
      <c r="J976" s="42">
        <v>20473</v>
      </c>
      <c r="K976" s="42">
        <v>173.58</v>
      </c>
      <c r="L976" s="42">
        <v>0</v>
      </c>
      <c r="M976" s="42">
        <v>173.58</v>
      </c>
      <c r="N976" s="42">
        <v>20299.419999999998</v>
      </c>
      <c r="O976" s="38">
        <v>8.478483856786987E-3</v>
      </c>
      <c r="P976" s="42">
        <v>2147.3166660000002</v>
      </c>
      <c r="Q976" s="42">
        <v>0</v>
      </c>
      <c r="R976" s="42">
        <v>2147.3166660000002</v>
      </c>
      <c r="S976" s="42">
        <v>18325.683334000001</v>
      </c>
      <c r="T976" s="38">
        <v>0.10488529604845406</v>
      </c>
    </row>
    <row r="977" spans="1:20" ht="14.4" hidden="1" customHeight="1" outlineLevel="4" collapsed="1" x14ac:dyDescent="0.3">
      <c r="A977" s="25" t="s">
        <v>2</v>
      </c>
      <c r="B977" s="25" t="s">
        <v>2</v>
      </c>
      <c r="C977" s="40" t="s">
        <v>2</v>
      </c>
      <c r="D977" s="41" t="s">
        <v>2</v>
      </c>
      <c r="E977" s="41" t="s">
        <v>2</v>
      </c>
      <c r="F977" s="25" t="s">
        <v>2</v>
      </c>
      <c r="H977" s="42">
        <v>15000</v>
      </c>
      <c r="I977" s="42">
        <v>38568</v>
      </c>
      <c r="J977" s="42">
        <v>53568</v>
      </c>
      <c r="K977" s="42">
        <v>1197.5</v>
      </c>
      <c r="L977" s="42">
        <v>0</v>
      </c>
      <c r="M977" s="42">
        <v>1197.5</v>
      </c>
      <c r="N977" s="42">
        <v>52370.5</v>
      </c>
      <c r="O977" s="38">
        <v>2.2354764038231782E-2</v>
      </c>
      <c r="P977" s="42">
        <v>8256.5233329999992</v>
      </c>
      <c r="Q977" s="42">
        <v>0</v>
      </c>
      <c r="R977" s="42">
        <v>8256.5233329999992</v>
      </c>
      <c r="S977" s="42">
        <v>45311.476667000003</v>
      </c>
      <c r="T977" s="38">
        <v>0.15413163330719834</v>
      </c>
    </row>
    <row r="978" spans="1:20" ht="14.4" hidden="1" customHeight="1" outlineLevel="4" collapsed="1" x14ac:dyDescent="0.3">
      <c r="A978" s="25" t="s">
        <v>2</v>
      </c>
      <c r="B978" s="25" t="s">
        <v>2</v>
      </c>
      <c r="C978" s="40" t="s">
        <v>2</v>
      </c>
      <c r="D978" s="41" t="s">
        <v>2</v>
      </c>
      <c r="E978" s="41" t="s">
        <v>2</v>
      </c>
      <c r="F978" s="25" t="s">
        <v>2</v>
      </c>
      <c r="H978" s="42">
        <v>0</v>
      </c>
      <c r="I978" s="42">
        <v>161</v>
      </c>
      <c r="J978" s="42">
        <v>161</v>
      </c>
      <c r="K978" s="42">
        <v>0</v>
      </c>
      <c r="L978" s="42">
        <v>0</v>
      </c>
      <c r="M978" s="42">
        <v>0</v>
      </c>
      <c r="N978" s="42">
        <v>161</v>
      </c>
      <c r="O978" s="38">
        <v>0</v>
      </c>
      <c r="P978" s="42">
        <v>0</v>
      </c>
      <c r="Q978" s="42">
        <v>0</v>
      </c>
      <c r="R978" s="42">
        <v>0</v>
      </c>
      <c r="S978" s="42">
        <v>161</v>
      </c>
      <c r="T978" s="38">
        <v>0</v>
      </c>
    </row>
    <row r="979" spans="1:20" ht="14.4" hidden="1" customHeight="1" outlineLevel="4" collapsed="1" x14ac:dyDescent="0.3">
      <c r="A979" s="25" t="s">
        <v>2</v>
      </c>
      <c r="B979" s="25" t="s">
        <v>2</v>
      </c>
      <c r="C979" s="40" t="s">
        <v>2</v>
      </c>
      <c r="D979" s="41" t="s">
        <v>2</v>
      </c>
      <c r="E979" s="41" t="s">
        <v>2</v>
      </c>
      <c r="F979" s="25" t="s">
        <v>2</v>
      </c>
      <c r="H979" s="42">
        <v>0</v>
      </c>
      <c r="I979" s="42">
        <v>6447</v>
      </c>
      <c r="J979" s="42">
        <v>6447</v>
      </c>
      <c r="K979" s="42">
        <v>19969.080000000002</v>
      </c>
      <c r="L979" s="42">
        <v>0</v>
      </c>
      <c r="M979" s="42">
        <v>19969.080000000002</v>
      </c>
      <c r="N979" s="43">
        <v>-13522.08</v>
      </c>
      <c r="O979" s="38">
        <v>3.0974220567705908</v>
      </c>
      <c r="P979" s="42">
        <v>19969.080000000002</v>
      </c>
      <c r="Q979" s="43">
        <v>-13522</v>
      </c>
      <c r="R979" s="42">
        <v>6447.08</v>
      </c>
      <c r="S979" s="43">
        <v>-0.08</v>
      </c>
      <c r="T979" s="38">
        <v>1.0000124088723437</v>
      </c>
    </row>
    <row r="980" spans="1:20" ht="14.4" hidden="1" customHeight="1" outlineLevel="4" collapsed="1" x14ac:dyDescent="0.3">
      <c r="A980" s="25" t="s">
        <v>2</v>
      </c>
      <c r="B980" s="25" t="s">
        <v>2</v>
      </c>
      <c r="C980" s="40" t="s">
        <v>2</v>
      </c>
      <c r="D980" s="41" t="s">
        <v>2</v>
      </c>
      <c r="E980" s="41" t="s">
        <v>2</v>
      </c>
      <c r="F980" s="25" t="s">
        <v>2</v>
      </c>
      <c r="H980" s="42">
        <v>0</v>
      </c>
      <c r="I980" s="42">
        <v>980</v>
      </c>
      <c r="J980" s="42">
        <v>980</v>
      </c>
      <c r="K980" s="42">
        <v>0</v>
      </c>
      <c r="L980" s="42">
        <v>0</v>
      </c>
      <c r="M980" s="42">
        <v>0</v>
      </c>
      <c r="N980" s="42">
        <v>980</v>
      </c>
      <c r="O980" s="38">
        <v>0</v>
      </c>
      <c r="P980" s="42">
        <v>0</v>
      </c>
      <c r="Q980" s="42">
        <v>0</v>
      </c>
      <c r="R980" s="42">
        <v>0</v>
      </c>
      <c r="S980" s="42">
        <v>980</v>
      </c>
      <c r="T980" s="38">
        <v>0</v>
      </c>
    </row>
    <row r="981" spans="1:20" ht="14.4" hidden="1" customHeight="1" outlineLevel="4" collapsed="1" x14ac:dyDescent="0.3">
      <c r="A981" s="25" t="s">
        <v>2</v>
      </c>
      <c r="B981" s="25" t="s">
        <v>2</v>
      </c>
      <c r="C981" s="40" t="s">
        <v>2</v>
      </c>
      <c r="D981" s="41" t="s">
        <v>2</v>
      </c>
      <c r="E981" s="41" t="s">
        <v>2</v>
      </c>
      <c r="F981" s="25" t="s">
        <v>2</v>
      </c>
      <c r="H981" s="42">
        <v>0</v>
      </c>
      <c r="I981" s="42">
        <v>3478</v>
      </c>
      <c r="J981" s="42">
        <v>3478</v>
      </c>
      <c r="K981" s="42">
        <v>2680.21</v>
      </c>
      <c r="L981" s="42">
        <v>0</v>
      </c>
      <c r="M981" s="42">
        <v>2680.21</v>
      </c>
      <c r="N981" s="42">
        <v>797.79</v>
      </c>
      <c r="O981" s="38">
        <v>0.77061817136285227</v>
      </c>
      <c r="P981" s="42">
        <v>3593.8833340000001</v>
      </c>
      <c r="Q981" s="43">
        <v>-121</v>
      </c>
      <c r="R981" s="42">
        <v>3472.8833340000001</v>
      </c>
      <c r="S981" s="42">
        <v>5.1166660000000004</v>
      </c>
      <c r="T981" s="38">
        <v>0.99852884818861409</v>
      </c>
    </row>
    <row r="982" spans="1:20" ht="14.4" hidden="1" customHeight="1" outlineLevel="4" collapsed="1" x14ac:dyDescent="0.3">
      <c r="A982" s="25" t="s">
        <v>2</v>
      </c>
      <c r="B982" s="25" t="s">
        <v>2</v>
      </c>
      <c r="C982" s="40" t="s">
        <v>2</v>
      </c>
      <c r="D982" s="41" t="s">
        <v>2</v>
      </c>
      <c r="E982" s="41" t="s">
        <v>2</v>
      </c>
      <c r="F982" s="25" t="s">
        <v>2</v>
      </c>
      <c r="H982" s="42">
        <v>9000</v>
      </c>
      <c r="I982" s="42">
        <v>18557</v>
      </c>
      <c r="J982" s="42">
        <v>27557</v>
      </c>
      <c r="K982" s="42">
        <v>10883.63</v>
      </c>
      <c r="L982" s="42">
        <v>0</v>
      </c>
      <c r="M982" s="42">
        <v>10883.63</v>
      </c>
      <c r="N982" s="42">
        <v>16673.37</v>
      </c>
      <c r="O982" s="38">
        <v>0.39494974053779441</v>
      </c>
      <c r="P982" s="42">
        <v>12009.436664999999</v>
      </c>
      <c r="Q982" s="42">
        <v>0</v>
      </c>
      <c r="R982" s="42">
        <v>12009.436664999999</v>
      </c>
      <c r="S982" s="42">
        <v>15547.563335000001</v>
      </c>
      <c r="T982" s="38">
        <v>0.4358034860471024</v>
      </c>
    </row>
    <row r="983" spans="1:20" ht="14.4" hidden="1" customHeight="1" outlineLevel="4" collapsed="1" x14ac:dyDescent="0.3">
      <c r="A983" s="25" t="s">
        <v>2</v>
      </c>
      <c r="B983" s="25" t="s">
        <v>2</v>
      </c>
      <c r="C983" s="40" t="s">
        <v>2</v>
      </c>
      <c r="D983" s="41" t="s">
        <v>2</v>
      </c>
      <c r="E983" s="41" t="s">
        <v>2</v>
      </c>
      <c r="F983" s="25" t="s">
        <v>2</v>
      </c>
      <c r="H983" s="42">
        <v>0</v>
      </c>
      <c r="I983" s="42">
        <v>3958</v>
      </c>
      <c r="J983" s="42">
        <v>3958</v>
      </c>
      <c r="K983" s="42">
        <v>1078.4000000000001</v>
      </c>
      <c r="L983" s="42">
        <v>0</v>
      </c>
      <c r="M983" s="42">
        <v>1078.4000000000001</v>
      </c>
      <c r="N983" s="42">
        <v>2879.6</v>
      </c>
      <c r="O983" s="38">
        <v>0.27246083880747851</v>
      </c>
      <c r="P983" s="42">
        <v>4874.8100000000004</v>
      </c>
      <c r="Q983" s="42">
        <v>0</v>
      </c>
      <c r="R983" s="42">
        <v>4874.8100000000004</v>
      </c>
      <c r="S983" s="43">
        <v>-916.81</v>
      </c>
      <c r="T983" s="38">
        <v>1.2316346639717028</v>
      </c>
    </row>
    <row r="984" spans="1:20" ht="14.4" hidden="1" customHeight="1" outlineLevel="4" collapsed="1" x14ac:dyDescent="0.3">
      <c r="A984" s="25" t="s">
        <v>2</v>
      </c>
      <c r="B984" s="25" t="s">
        <v>2</v>
      </c>
      <c r="C984" s="40" t="s">
        <v>2</v>
      </c>
      <c r="D984" s="41" t="s">
        <v>2</v>
      </c>
      <c r="E984" s="41" t="s">
        <v>2</v>
      </c>
      <c r="F984" s="25" t="s">
        <v>2</v>
      </c>
      <c r="H984" s="42">
        <v>134000</v>
      </c>
      <c r="I984" s="42">
        <v>140154</v>
      </c>
      <c r="J984" s="42">
        <v>274154</v>
      </c>
      <c r="K984" s="42">
        <v>29973.66</v>
      </c>
      <c r="L984" s="42">
        <v>0</v>
      </c>
      <c r="M984" s="42">
        <v>29973.66</v>
      </c>
      <c r="N984" s="42">
        <v>244180.34</v>
      </c>
      <c r="O984" s="38">
        <v>0.1093314706332937</v>
      </c>
      <c r="P984" s="42">
        <v>65217.3</v>
      </c>
      <c r="Q984" s="42">
        <v>0</v>
      </c>
      <c r="R984" s="42">
        <v>65217.3</v>
      </c>
      <c r="S984" s="42">
        <v>208936.7</v>
      </c>
      <c r="T984" s="38">
        <v>0.23788564091714876</v>
      </c>
    </row>
    <row r="985" spans="1:20" ht="14.4" hidden="1" customHeight="1" outlineLevel="4" collapsed="1" x14ac:dyDescent="0.3">
      <c r="A985" s="25" t="s">
        <v>2</v>
      </c>
      <c r="B985" s="25" t="s">
        <v>2</v>
      </c>
      <c r="C985" s="40" t="s">
        <v>2</v>
      </c>
      <c r="D985" s="41" t="s">
        <v>2</v>
      </c>
      <c r="E985" s="41" t="s">
        <v>2</v>
      </c>
      <c r="F985" s="25" t="s">
        <v>2</v>
      </c>
      <c r="H985" s="42">
        <v>66000</v>
      </c>
      <c r="I985" s="42">
        <v>41867</v>
      </c>
      <c r="J985" s="42">
        <v>107867</v>
      </c>
      <c r="K985" s="42">
        <v>0</v>
      </c>
      <c r="L985" s="42">
        <v>0</v>
      </c>
      <c r="M985" s="42">
        <v>0</v>
      </c>
      <c r="N985" s="42">
        <v>107867</v>
      </c>
      <c r="O985" s="38">
        <v>0</v>
      </c>
      <c r="P985" s="42">
        <v>0</v>
      </c>
      <c r="Q985" s="42">
        <v>0</v>
      </c>
      <c r="R985" s="42">
        <v>0</v>
      </c>
      <c r="S985" s="42">
        <v>107867</v>
      </c>
      <c r="T985" s="38">
        <v>0</v>
      </c>
    </row>
    <row r="986" spans="1:20" ht="14.4" hidden="1" customHeight="1" outlineLevel="4" collapsed="1" x14ac:dyDescent="0.3">
      <c r="A986" s="25" t="s">
        <v>2</v>
      </c>
      <c r="B986" s="25" t="s">
        <v>2</v>
      </c>
      <c r="C986" s="40" t="s">
        <v>2</v>
      </c>
      <c r="D986" s="41" t="s">
        <v>2</v>
      </c>
      <c r="E986" s="41" t="s">
        <v>2</v>
      </c>
      <c r="F986" s="25" t="s">
        <v>2</v>
      </c>
      <c r="H986" s="42">
        <v>78000</v>
      </c>
      <c r="I986" s="42">
        <v>75227</v>
      </c>
      <c r="J986" s="42">
        <v>153227</v>
      </c>
      <c r="K986" s="42">
        <v>48083.57</v>
      </c>
      <c r="L986" s="42">
        <v>0</v>
      </c>
      <c r="M986" s="42">
        <v>48083.57</v>
      </c>
      <c r="N986" s="42">
        <v>105143.43</v>
      </c>
      <c r="O986" s="38">
        <v>0.31380611772076722</v>
      </c>
      <c r="P986" s="42">
        <v>75412.153332999995</v>
      </c>
      <c r="Q986" s="42">
        <v>10000</v>
      </c>
      <c r="R986" s="42">
        <v>85412.153332999995</v>
      </c>
      <c r="S986" s="42">
        <v>67814.846667000005</v>
      </c>
      <c r="T986" s="38">
        <v>0.5574223428834344</v>
      </c>
    </row>
    <row r="987" spans="1:20" ht="14.4" hidden="1" customHeight="1" outlineLevel="4" collapsed="1" x14ac:dyDescent="0.3">
      <c r="A987" s="25" t="s">
        <v>2</v>
      </c>
      <c r="B987" s="25" t="s">
        <v>2</v>
      </c>
      <c r="C987" s="40" t="s">
        <v>2</v>
      </c>
      <c r="D987" s="41" t="s">
        <v>2</v>
      </c>
      <c r="E987" s="41" t="s">
        <v>2</v>
      </c>
      <c r="F987" s="25" t="s">
        <v>2</v>
      </c>
      <c r="H987" s="42">
        <v>0</v>
      </c>
      <c r="I987" s="42">
        <v>219</v>
      </c>
      <c r="J987" s="42">
        <v>219</v>
      </c>
      <c r="K987" s="42">
        <v>0</v>
      </c>
      <c r="L987" s="42">
        <v>0</v>
      </c>
      <c r="M987" s="42">
        <v>0</v>
      </c>
      <c r="N987" s="42">
        <v>219</v>
      </c>
      <c r="O987" s="38">
        <v>0</v>
      </c>
      <c r="P987" s="42">
        <v>0</v>
      </c>
      <c r="Q987" s="42">
        <v>0</v>
      </c>
      <c r="R987" s="42">
        <v>0</v>
      </c>
      <c r="S987" s="42">
        <v>219</v>
      </c>
      <c r="T987" s="38">
        <v>0</v>
      </c>
    </row>
    <row r="988" spans="1:20" ht="14.4" hidden="1" customHeight="1" outlineLevel="4" collapsed="1" x14ac:dyDescent="0.3">
      <c r="A988" s="25" t="s">
        <v>2</v>
      </c>
      <c r="B988" s="25" t="s">
        <v>2</v>
      </c>
      <c r="C988" s="40" t="s">
        <v>2</v>
      </c>
      <c r="D988" s="41" t="s">
        <v>2</v>
      </c>
      <c r="E988" s="41" t="s">
        <v>2</v>
      </c>
      <c r="F988" s="25" t="s">
        <v>2</v>
      </c>
      <c r="H988" s="42">
        <v>48000</v>
      </c>
      <c r="I988" s="42">
        <v>58283</v>
      </c>
      <c r="J988" s="42">
        <v>106283</v>
      </c>
      <c r="K988" s="42">
        <v>16315.9</v>
      </c>
      <c r="L988" s="42">
        <v>0</v>
      </c>
      <c r="M988" s="42">
        <v>16315.9</v>
      </c>
      <c r="N988" s="42">
        <v>89967.1</v>
      </c>
      <c r="O988" s="38">
        <v>0.15351373220552675</v>
      </c>
      <c r="P988" s="42">
        <v>27853.706666999999</v>
      </c>
      <c r="Q988" s="42">
        <v>17500</v>
      </c>
      <c r="R988" s="42">
        <v>45353.706666999999</v>
      </c>
      <c r="S988" s="42">
        <v>60929.293333000001</v>
      </c>
      <c r="T988" s="38">
        <v>0.4267258796514965</v>
      </c>
    </row>
    <row r="989" spans="1:20" ht="14.4" hidden="1" customHeight="1" outlineLevel="4" collapsed="1" x14ac:dyDescent="0.3">
      <c r="A989" s="25" t="s">
        <v>2</v>
      </c>
      <c r="B989" s="25" t="s">
        <v>2</v>
      </c>
      <c r="C989" s="40" t="s">
        <v>2</v>
      </c>
      <c r="D989" s="41" t="s">
        <v>2</v>
      </c>
      <c r="E989" s="41" t="s">
        <v>2</v>
      </c>
      <c r="F989" s="25" t="s">
        <v>2</v>
      </c>
      <c r="H989" s="42">
        <v>70000</v>
      </c>
      <c r="I989" s="42">
        <v>43632</v>
      </c>
      <c r="J989" s="42">
        <v>113632</v>
      </c>
      <c r="K989" s="42">
        <v>10451.91</v>
      </c>
      <c r="L989" s="42">
        <v>15187</v>
      </c>
      <c r="M989" s="42">
        <v>25638.91</v>
      </c>
      <c r="N989" s="42">
        <v>87993.09</v>
      </c>
      <c r="O989" s="38">
        <v>0.22563107223317375</v>
      </c>
      <c r="P989" s="42">
        <v>56993.853333999999</v>
      </c>
      <c r="Q989" s="42">
        <v>0</v>
      </c>
      <c r="R989" s="42">
        <v>56993.853333999999</v>
      </c>
      <c r="S989" s="42">
        <v>41451.146666000001</v>
      </c>
      <c r="T989" s="38">
        <v>0.63521590162982255</v>
      </c>
    </row>
    <row r="990" spans="1:20" ht="14.4" hidden="1" customHeight="1" outlineLevel="4" collapsed="1" x14ac:dyDescent="0.3">
      <c r="A990" s="25" t="s">
        <v>2</v>
      </c>
      <c r="B990" s="25" t="s">
        <v>2</v>
      </c>
      <c r="C990" s="40" t="s">
        <v>2</v>
      </c>
      <c r="D990" s="41" t="s">
        <v>2</v>
      </c>
      <c r="E990" s="41" t="s">
        <v>2</v>
      </c>
      <c r="F990" s="25" t="s">
        <v>2</v>
      </c>
      <c r="H990" s="42">
        <v>0</v>
      </c>
      <c r="I990" s="42">
        <v>1650</v>
      </c>
      <c r="J990" s="42">
        <v>1650</v>
      </c>
      <c r="K990" s="42">
        <v>1875</v>
      </c>
      <c r="L990" s="42">
        <v>0</v>
      </c>
      <c r="M990" s="42">
        <v>1875</v>
      </c>
      <c r="N990" s="43">
        <v>-225</v>
      </c>
      <c r="O990" s="38">
        <v>1.1363636363636365</v>
      </c>
      <c r="P990" s="42">
        <v>7401.5233330000001</v>
      </c>
      <c r="Q990" s="42">
        <v>0</v>
      </c>
      <c r="R990" s="42">
        <v>7401.5233330000001</v>
      </c>
      <c r="S990" s="43">
        <v>-5751.5233330000001</v>
      </c>
      <c r="T990" s="38">
        <v>4.4857717169696967</v>
      </c>
    </row>
    <row r="991" spans="1:20" ht="14.4" hidden="1" customHeight="1" outlineLevel="4" collapsed="1" x14ac:dyDescent="0.3">
      <c r="A991" s="25" t="s">
        <v>2</v>
      </c>
      <c r="B991" s="25" t="s">
        <v>2</v>
      </c>
      <c r="C991" s="40" t="s">
        <v>2</v>
      </c>
      <c r="D991" s="41" t="s">
        <v>2</v>
      </c>
      <c r="E991" s="41" t="s">
        <v>2</v>
      </c>
      <c r="F991" s="25" t="s">
        <v>2</v>
      </c>
      <c r="H991" s="42">
        <v>0</v>
      </c>
      <c r="I991" s="42">
        <v>6399</v>
      </c>
      <c r="J991" s="42">
        <v>6399</v>
      </c>
      <c r="K991" s="42">
        <v>0</v>
      </c>
      <c r="L991" s="42">
        <v>0</v>
      </c>
      <c r="M991" s="42">
        <v>0</v>
      </c>
      <c r="N991" s="42">
        <v>6399</v>
      </c>
      <c r="O991" s="38">
        <v>0</v>
      </c>
      <c r="P991" s="42">
        <v>0</v>
      </c>
      <c r="Q991" s="42">
        <v>0</v>
      </c>
      <c r="R991" s="42">
        <v>0</v>
      </c>
      <c r="S991" s="42">
        <v>6399</v>
      </c>
      <c r="T991" s="38">
        <v>0</v>
      </c>
    </row>
    <row r="992" spans="1:20" ht="14.4" hidden="1" customHeight="1" outlineLevel="4" collapsed="1" x14ac:dyDescent="0.3">
      <c r="A992" s="25" t="s">
        <v>2</v>
      </c>
      <c r="B992" s="25" t="s">
        <v>2</v>
      </c>
      <c r="C992" s="40" t="s">
        <v>2</v>
      </c>
      <c r="D992" s="41" t="s">
        <v>2</v>
      </c>
      <c r="E992" s="41" t="s">
        <v>2</v>
      </c>
      <c r="F992" s="25" t="s">
        <v>2</v>
      </c>
      <c r="H992" s="42">
        <v>0</v>
      </c>
      <c r="I992" s="42">
        <v>2071</v>
      </c>
      <c r="J992" s="42">
        <v>2071</v>
      </c>
      <c r="K992" s="42">
        <v>0</v>
      </c>
      <c r="L992" s="42">
        <v>0</v>
      </c>
      <c r="M992" s="42">
        <v>0</v>
      </c>
      <c r="N992" s="42">
        <v>2071</v>
      </c>
      <c r="O992" s="38">
        <v>0</v>
      </c>
      <c r="P992" s="42">
        <v>0</v>
      </c>
      <c r="Q992" s="42">
        <v>0</v>
      </c>
      <c r="R992" s="42">
        <v>0</v>
      </c>
      <c r="S992" s="42">
        <v>2071</v>
      </c>
      <c r="T992" s="38">
        <v>0</v>
      </c>
    </row>
    <row r="993" spans="1:20" ht="14.4" hidden="1" customHeight="1" outlineLevel="4" collapsed="1" x14ac:dyDescent="0.3">
      <c r="A993" s="25" t="s">
        <v>2</v>
      </c>
      <c r="B993" s="25" t="s">
        <v>2</v>
      </c>
      <c r="C993" s="40" t="s">
        <v>2</v>
      </c>
      <c r="D993" s="41" t="s">
        <v>2</v>
      </c>
      <c r="E993" s="41" t="s">
        <v>2</v>
      </c>
      <c r="F993" s="25" t="s">
        <v>2</v>
      </c>
      <c r="H993" s="42">
        <v>0</v>
      </c>
      <c r="I993" s="42">
        <v>45317</v>
      </c>
      <c r="J993" s="42">
        <v>45317</v>
      </c>
      <c r="K993" s="42">
        <v>11978.45</v>
      </c>
      <c r="L993" s="42">
        <v>0</v>
      </c>
      <c r="M993" s="42">
        <v>11978.45</v>
      </c>
      <c r="N993" s="42">
        <v>33338.550000000003</v>
      </c>
      <c r="O993" s="38">
        <v>0.26432574971864864</v>
      </c>
      <c r="P993" s="42">
        <v>14487.493333</v>
      </c>
      <c r="Q993" s="42">
        <v>0</v>
      </c>
      <c r="R993" s="42">
        <v>14487.493333</v>
      </c>
      <c r="S993" s="42">
        <v>30829.506667000001</v>
      </c>
      <c r="T993" s="38">
        <v>0.31969224205044466</v>
      </c>
    </row>
    <row r="994" spans="1:20" ht="14.4" hidden="1" customHeight="1" outlineLevel="4" collapsed="1" x14ac:dyDescent="0.3">
      <c r="A994" s="25" t="s">
        <v>2</v>
      </c>
      <c r="B994" s="25" t="s">
        <v>2</v>
      </c>
      <c r="C994" s="40" t="s">
        <v>2</v>
      </c>
      <c r="D994" s="41" t="s">
        <v>2</v>
      </c>
      <c r="E994" s="41" t="s">
        <v>2</v>
      </c>
      <c r="F994" s="25" t="s">
        <v>2</v>
      </c>
      <c r="H994" s="42">
        <v>0</v>
      </c>
      <c r="I994" s="43">
        <v>-1073</v>
      </c>
      <c r="J994" s="43">
        <v>-1073</v>
      </c>
      <c r="K994" s="42">
        <v>0</v>
      </c>
      <c r="L994" s="42">
        <v>0</v>
      </c>
      <c r="M994" s="42">
        <v>0</v>
      </c>
      <c r="N994" s="43">
        <v>-1073</v>
      </c>
      <c r="O994" s="38">
        <v>0</v>
      </c>
      <c r="P994" s="42">
        <v>0</v>
      </c>
      <c r="Q994" s="42">
        <v>0</v>
      </c>
      <c r="R994" s="42">
        <v>0</v>
      </c>
      <c r="S994" s="43">
        <v>-1073</v>
      </c>
      <c r="T994" s="38">
        <v>0</v>
      </c>
    </row>
    <row r="995" spans="1:20" ht="14.4" hidden="1" customHeight="1" outlineLevel="4" collapsed="1" x14ac:dyDescent="0.3">
      <c r="A995" s="25" t="s">
        <v>2</v>
      </c>
      <c r="B995" s="25" t="s">
        <v>2</v>
      </c>
      <c r="C995" s="40" t="s">
        <v>2</v>
      </c>
      <c r="D995" s="41" t="s">
        <v>2</v>
      </c>
      <c r="E995" s="41" t="s">
        <v>2</v>
      </c>
      <c r="F995" s="25" t="s">
        <v>2</v>
      </c>
      <c r="H995" s="42">
        <v>3000</v>
      </c>
      <c r="I995" s="42">
        <v>5541</v>
      </c>
      <c r="J995" s="42">
        <v>8541</v>
      </c>
      <c r="K995" s="42">
        <v>2501.67</v>
      </c>
      <c r="L995" s="42">
        <v>0</v>
      </c>
      <c r="M995" s="42">
        <v>2501.67</v>
      </c>
      <c r="N995" s="42">
        <v>6039.33</v>
      </c>
      <c r="O995" s="38">
        <v>0.29290129961362837</v>
      </c>
      <c r="P995" s="42">
        <v>5335.2666669999999</v>
      </c>
      <c r="Q995" s="42">
        <v>0</v>
      </c>
      <c r="R995" s="42">
        <v>5335.2666669999999</v>
      </c>
      <c r="S995" s="42">
        <v>3205.7333330000001</v>
      </c>
      <c r="T995" s="38">
        <v>0.62466533977286032</v>
      </c>
    </row>
    <row r="996" spans="1:20" ht="14.4" hidden="1" customHeight="1" outlineLevel="4" collapsed="1" x14ac:dyDescent="0.3">
      <c r="A996" s="25" t="s">
        <v>2</v>
      </c>
      <c r="B996" s="25" t="s">
        <v>2</v>
      </c>
      <c r="C996" s="40" t="s">
        <v>2</v>
      </c>
      <c r="D996" s="41" t="s">
        <v>2</v>
      </c>
      <c r="E996" s="41" t="s">
        <v>2</v>
      </c>
      <c r="F996" s="25" t="s">
        <v>2</v>
      </c>
      <c r="H996" s="42">
        <v>0</v>
      </c>
      <c r="I996" s="42">
        <v>53</v>
      </c>
      <c r="J996" s="42">
        <v>53</v>
      </c>
      <c r="K996" s="42">
        <v>0</v>
      </c>
      <c r="L996" s="42">
        <v>0</v>
      </c>
      <c r="M996" s="42">
        <v>0</v>
      </c>
      <c r="N996" s="42">
        <v>53</v>
      </c>
      <c r="O996" s="38">
        <v>0</v>
      </c>
      <c r="P996" s="42">
        <v>0</v>
      </c>
      <c r="Q996" s="42">
        <v>0</v>
      </c>
      <c r="R996" s="42">
        <v>0</v>
      </c>
      <c r="S996" s="42">
        <v>53</v>
      </c>
      <c r="T996" s="38">
        <v>0</v>
      </c>
    </row>
    <row r="997" spans="1:20" ht="14.4" hidden="1" customHeight="1" outlineLevel="4" collapsed="1" x14ac:dyDescent="0.3">
      <c r="A997" s="25" t="s">
        <v>2</v>
      </c>
      <c r="B997" s="25" t="s">
        <v>2</v>
      </c>
      <c r="C997" s="40" t="s">
        <v>2</v>
      </c>
      <c r="D997" s="41" t="s">
        <v>2</v>
      </c>
      <c r="E997" s="41" t="s">
        <v>2</v>
      </c>
      <c r="F997" s="25" t="s">
        <v>2</v>
      </c>
      <c r="H997" s="42">
        <v>10000</v>
      </c>
      <c r="I997" s="43">
        <v>-2783</v>
      </c>
      <c r="J997" s="42">
        <v>7217</v>
      </c>
      <c r="K997" s="42">
        <v>1585</v>
      </c>
      <c r="L997" s="42">
        <v>0</v>
      </c>
      <c r="M997" s="42">
        <v>1585</v>
      </c>
      <c r="N997" s="42">
        <v>5632</v>
      </c>
      <c r="O997" s="38">
        <v>0.21962034086185395</v>
      </c>
      <c r="P997" s="42">
        <v>1585</v>
      </c>
      <c r="Q997" s="42">
        <v>0</v>
      </c>
      <c r="R997" s="42">
        <v>1585</v>
      </c>
      <c r="S997" s="42">
        <v>5632</v>
      </c>
      <c r="T997" s="38">
        <v>0.21962034086185395</v>
      </c>
    </row>
    <row r="998" spans="1:20" ht="14.4" hidden="1" customHeight="1" outlineLevel="4" collapsed="1" x14ac:dyDescent="0.3">
      <c r="A998" s="25" t="s">
        <v>2</v>
      </c>
      <c r="B998" s="25" t="s">
        <v>2</v>
      </c>
      <c r="C998" s="40" t="s">
        <v>2</v>
      </c>
      <c r="D998" s="41" t="s">
        <v>2</v>
      </c>
      <c r="E998" s="41" t="s">
        <v>2</v>
      </c>
      <c r="F998" s="25" t="s">
        <v>2</v>
      </c>
      <c r="H998" s="42">
        <v>0</v>
      </c>
      <c r="I998" s="42">
        <v>0</v>
      </c>
      <c r="J998" s="42">
        <v>0</v>
      </c>
      <c r="K998" s="42">
        <v>4720.09</v>
      </c>
      <c r="L998" s="42">
        <v>3180.91</v>
      </c>
      <c r="M998" s="42">
        <v>7901</v>
      </c>
      <c r="N998" s="43">
        <v>-7901</v>
      </c>
      <c r="O998" s="45">
        <v>-1</v>
      </c>
      <c r="P998" s="42">
        <v>10309.229998999999</v>
      </c>
      <c r="Q998" s="42">
        <v>0</v>
      </c>
      <c r="R998" s="42">
        <v>10309.229998999999</v>
      </c>
      <c r="S998" s="43">
        <v>-13490.139999000001</v>
      </c>
      <c r="T998" s="45">
        <v>-1</v>
      </c>
    </row>
    <row r="999" spans="1:20" ht="14.4" hidden="1" customHeight="1" outlineLevel="4" collapsed="1" x14ac:dyDescent="0.3">
      <c r="A999" s="25" t="s">
        <v>2</v>
      </c>
      <c r="B999" s="25" t="s">
        <v>2</v>
      </c>
      <c r="C999" s="40" t="s">
        <v>2</v>
      </c>
      <c r="D999" s="41" t="s">
        <v>2</v>
      </c>
      <c r="E999" s="41" t="s">
        <v>2</v>
      </c>
      <c r="F999" s="25" t="s">
        <v>2</v>
      </c>
      <c r="H999" s="42">
        <v>0</v>
      </c>
      <c r="I999" s="43">
        <v>-27</v>
      </c>
      <c r="J999" s="43">
        <v>-27</v>
      </c>
      <c r="K999" s="42">
        <v>0</v>
      </c>
      <c r="L999" s="42">
        <v>0</v>
      </c>
      <c r="M999" s="42">
        <v>0</v>
      </c>
      <c r="N999" s="43">
        <v>-27</v>
      </c>
      <c r="O999" s="38">
        <v>0</v>
      </c>
      <c r="P999" s="42">
        <v>0</v>
      </c>
      <c r="Q999" s="42">
        <v>0</v>
      </c>
      <c r="R999" s="42">
        <v>0</v>
      </c>
      <c r="S999" s="43">
        <v>-27</v>
      </c>
      <c r="T999" s="38">
        <v>0</v>
      </c>
    </row>
    <row r="1000" spans="1:20" ht="14.4" hidden="1" customHeight="1" outlineLevel="4" collapsed="1" x14ac:dyDescent="0.3">
      <c r="A1000" s="25" t="s">
        <v>2</v>
      </c>
      <c r="B1000" s="25" t="s">
        <v>2</v>
      </c>
      <c r="C1000" s="40" t="s">
        <v>2</v>
      </c>
      <c r="D1000" s="41" t="s">
        <v>2</v>
      </c>
      <c r="E1000" s="41" t="s">
        <v>2</v>
      </c>
      <c r="F1000" s="25" t="s">
        <v>2</v>
      </c>
      <c r="H1000" s="42">
        <v>25000</v>
      </c>
      <c r="I1000" s="42">
        <v>28265</v>
      </c>
      <c r="J1000" s="42">
        <v>53265</v>
      </c>
      <c r="K1000" s="42">
        <v>50</v>
      </c>
      <c r="L1000" s="42">
        <v>0</v>
      </c>
      <c r="M1000" s="42">
        <v>50</v>
      </c>
      <c r="N1000" s="42">
        <v>53215</v>
      </c>
      <c r="O1000" s="38">
        <v>9.3870271285084012E-4</v>
      </c>
      <c r="P1000" s="42">
        <v>9699.8233330000003</v>
      </c>
      <c r="Q1000" s="42">
        <v>0</v>
      </c>
      <c r="R1000" s="42">
        <v>9699.8233330000003</v>
      </c>
      <c r="S1000" s="42">
        <v>43565.176667</v>
      </c>
      <c r="T1000" s="38">
        <v>0.18210500953721956</v>
      </c>
    </row>
    <row r="1001" spans="1:20" ht="14.4" hidden="1" customHeight="1" outlineLevel="4" collapsed="1" x14ac:dyDescent="0.3">
      <c r="A1001" s="25" t="s">
        <v>2</v>
      </c>
      <c r="B1001" s="25" t="s">
        <v>2</v>
      </c>
      <c r="C1001" s="40" t="s">
        <v>2</v>
      </c>
      <c r="D1001" s="41" t="s">
        <v>2</v>
      </c>
      <c r="E1001" s="41" t="s">
        <v>2</v>
      </c>
      <c r="F1001" s="25" t="s">
        <v>2</v>
      </c>
      <c r="H1001" s="42">
        <v>0</v>
      </c>
      <c r="I1001" s="42">
        <v>65</v>
      </c>
      <c r="J1001" s="42">
        <v>65</v>
      </c>
      <c r="K1001" s="42">
        <v>0</v>
      </c>
      <c r="L1001" s="42">
        <v>0</v>
      </c>
      <c r="M1001" s="42">
        <v>0</v>
      </c>
      <c r="N1001" s="42">
        <v>65</v>
      </c>
      <c r="O1001" s="38">
        <v>0</v>
      </c>
      <c r="P1001" s="42">
        <v>0</v>
      </c>
      <c r="Q1001" s="42">
        <v>0</v>
      </c>
      <c r="R1001" s="42">
        <v>0</v>
      </c>
      <c r="S1001" s="42">
        <v>65</v>
      </c>
      <c r="T1001" s="38">
        <v>0</v>
      </c>
    </row>
    <row r="1002" spans="1:20" ht="14.4" hidden="1" customHeight="1" outlineLevel="4" collapsed="1" x14ac:dyDescent="0.3">
      <c r="A1002" s="25" t="s">
        <v>2</v>
      </c>
      <c r="B1002" s="25" t="s">
        <v>2</v>
      </c>
      <c r="C1002" s="40" t="s">
        <v>2</v>
      </c>
      <c r="D1002" s="41" t="s">
        <v>2</v>
      </c>
      <c r="E1002" s="41" t="s">
        <v>2</v>
      </c>
      <c r="F1002" s="25" t="s">
        <v>2</v>
      </c>
      <c r="H1002" s="42">
        <v>0</v>
      </c>
      <c r="I1002" s="42">
        <v>263</v>
      </c>
      <c r="J1002" s="42">
        <v>263</v>
      </c>
      <c r="K1002" s="42">
        <v>0</v>
      </c>
      <c r="L1002" s="42">
        <v>0</v>
      </c>
      <c r="M1002" s="42">
        <v>0</v>
      </c>
      <c r="N1002" s="42">
        <v>263</v>
      </c>
      <c r="O1002" s="38">
        <v>0</v>
      </c>
      <c r="P1002" s="42">
        <v>0</v>
      </c>
      <c r="Q1002" s="42">
        <v>0</v>
      </c>
      <c r="R1002" s="42">
        <v>0</v>
      </c>
      <c r="S1002" s="42">
        <v>263</v>
      </c>
      <c r="T1002" s="38">
        <v>0</v>
      </c>
    </row>
    <row r="1003" spans="1:20" ht="14.4" hidden="1" customHeight="1" outlineLevel="4" collapsed="1" x14ac:dyDescent="0.3">
      <c r="A1003" s="25" t="s">
        <v>2</v>
      </c>
      <c r="B1003" s="25" t="s">
        <v>2</v>
      </c>
      <c r="C1003" s="40" t="s">
        <v>2</v>
      </c>
      <c r="D1003" s="41" t="s">
        <v>2</v>
      </c>
      <c r="E1003" s="41" t="s">
        <v>2</v>
      </c>
      <c r="F1003" s="25" t="s">
        <v>2</v>
      </c>
      <c r="H1003" s="42">
        <v>0</v>
      </c>
      <c r="I1003" s="42">
        <v>981</v>
      </c>
      <c r="J1003" s="42">
        <v>981</v>
      </c>
      <c r="K1003" s="42">
        <v>329.38</v>
      </c>
      <c r="L1003" s="42">
        <v>0</v>
      </c>
      <c r="M1003" s="42">
        <v>329.38</v>
      </c>
      <c r="N1003" s="42">
        <v>651.62</v>
      </c>
      <c r="O1003" s="38">
        <v>0.33575942915392459</v>
      </c>
      <c r="P1003" s="42">
        <v>471.006666</v>
      </c>
      <c r="Q1003" s="42">
        <v>0</v>
      </c>
      <c r="R1003" s="42">
        <v>471.006666</v>
      </c>
      <c r="S1003" s="42">
        <v>509.993334</v>
      </c>
      <c r="T1003" s="38">
        <v>0.48012911926605506</v>
      </c>
    </row>
    <row r="1004" spans="1:20" ht="14.4" hidden="1" customHeight="1" outlineLevel="4" collapsed="1" x14ac:dyDescent="0.3">
      <c r="A1004" s="25" t="s">
        <v>2</v>
      </c>
      <c r="B1004" s="25" t="s">
        <v>2</v>
      </c>
      <c r="C1004" s="40" t="s">
        <v>2</v>
      </c>
      <c r="D1004" s="41" t="s">
        <v>2</v>
      </c>
      <c r="E1004" s="41" t="s">
        <v>2</v>
      </c>
      <c r="F1004" s="25" t="s">
        <v>2</v>
      </c>
      <c r="H1004" s="42">
        <v>0</v>
      </c>
      <c r="I1004" s="42">
        <v>1109</v>
      </c>
      <c r="J1004" s="42">
        <v>1109</v>
      </c>
      <c r="K1004" s="42">
        <v>1003.01</v>
      </c>
      <c r="L1004" s="42">
        <v>0</v>
      </c>
      <c r="M1004" s="42">
        <v>1003.01</v>
      </c>
      <c r="N1004" s="42">
        <v>105.99</v>
      </c>
      <c r="O1004" s="38">
        <v>0.90442741208295763</v>
      </c>
      <c r="P1004" s="42">
        <v>1003.01</v>
      </c>
      <c r="Q1004" s="42">
        <v>0</v>
      </c>
      <c r="R1004" s="42">
        <v>1003.01</v>
      </c>
      <c r="S1004" s="42">
        <v>105.99</v>
      </c>
      <c r="T1004" s="38">
        <v>0.90442741208295763</v>
      </c>
    </row>
    <row r="1005" spans="1:20" ht="14.4" hidden="1" customHeight="1" outlineLevel="4" collapsed="1" x14ac:dyDescent="0.3">
      <c r="A1005" s="25" t="s">
        <v>2</v>
      </c>
      <c r="B1005" s="25" t="s">
        <v>2</v>
      </c>
      <c r="C1005" s="40" t="s">
        <v>2</v>
      </c>
      <c r="D1005" s="41" t="s">
        <v>2</v>
      </c>
      <c r="E1005" s="41" t="s">
        <v>2</v>
      </c>
      <c r="F1005" s="25" t="s">
        <v>2</v>
      </c>
      <c r="H1005" s="42">
        <v>0</v>
      </c>
      <c r="I1005" s="42">
        <v>1916</v>
      </c>
      <c r="J1005" s="42">
        <v>1916</v>
      </c>
      <c r="K1005" s="42">
        <v>193.14</v>
      </c>
      <c r="L1005" s="42">
        <v>0</v>
      </c>
      <c r="M1005" s="42">
        <v>193.14</v>
      </c>
      <c r="N1005" s="42">
        <v>1722.86</v>
      </c>
      <c r="O1005" s="38">
        <v>0.10080375782881001</v>
      </c>
      <c r="P1005" s="42">
        <v>193.14</v>
      </c>
      <c r="Q1005" s="42">
        <v>0</v>
      </c>
      <c r="R1005" s="42">
        <v>193.14</v>
      </c>
      <c r="S1005" s="42">
        <v>1722.86</v>
      </c>
      <c r="T1005" s="38">
        <v>0.10080375782881001</v>
      </c>
    </row>
    <row r="1006" spans="1:20" ht="14.4" hidden="1" customHeight="1" outlineLevel="4" collapsed="1" x14ac:dyDescent="0.3">
      <c r="A1006" s="25" t="s">
        <v>2</v>
      </c>
      <c r="B1006" s="25" t="s">
        <v>2</v>
      </c>
      <c r="C1006" s="40" t="s">
        <v>2</v>
      </c>
      <c r="D1006" s="41" t="s">
        <v>2</v>
      </c>
      <c r="E1006" s="41" t="s">
        <v>2</v>
      </c>
      <c r="F1006" s="25" t="s">
        <v>2</v>
      </c>
      <c r="H1006" s="42">
        <v>0</v>
      </c>
      <c r="I1006" s="42">
        <v>2914</v>
      </c>
      <c r="J1006" s="42">
        <v>2914</v>
      </c>
      <c r="K1006" s="42">
        <v>180</v>
      </c>
      <c r="L1006" s="42">
        <v>0</v>
      </c>
      <c r="M1006" s="42">
        <v>180</v>
      </c>
      <c r="N1006" s="42">
        <v>2734</v>
      </c>
      <c r="O1006" s="38">
        <v>6.1770761839396018E-2</v>
      </c>
      <c r="P1006" s="42">
        <v>260</v>
      </c>
      <c r="Q1006" s="42">
        <v>0</v>
      </c>
      <c r="R1006" s="42">
        <v>260</v>
      </c>
      <c r="S1006" s="42">
        <v>2654</v>
      </c>
      <c r="T1006" s="38">
        <v>8.9224433768016476E-2</v>
      </c>
    </row>
    <row r="1007" spans="1:20" ht="14.4" hidden="1" customHeight="1" outlineLevel="4" collapsed="1" x14ac:dyDescent="0.3">
      <c r="A1007" s="25" t="s">
        <v>2</v>
      </c>
      <c r="B1007" s="25" t="s">
        <v>2</v>
      </c>
      <c r="C1007" s="40" t="s">
        <v>2</v>
      </c>
      <c r="D1007" s="41" t="s">
        <v>2</v>
      </c>
      <c r="E1007" s="41" t="s">
        <v>2</v>
      </c>
      <c r="F1007" s="25" t="s">
        <v>2</v>
      </c>
      <c r="H1007" s="42">
        <v>5000</v>
      </c>
      <c r="I1007" s="43">
        <v>-2762</v>
      </c>
      <c r="J1007" s="42">
        <v>2238</v>
      </c>
      <c r="K1007" s="42">
        <v>0</v>
      </c>
      <c r="L1007" s="42">
        <v>0</v>
      </c>
      <c r="M1007" s="42">
        <v>0</v>
      </c>
      <c r="N1007" s="42">
        <v>2238</v>
      </c>
      <c r="O1007" s="38">
        <v>0</v>
      </c>
      <c r="P1007" s="42">
        <v>11536</v>
      </c>
      <c r="Q1007" s="42">
        <v>0</v>
      </c>
      <c r="R1007" s="42">
        <v>11536</v>
      </c>
      <c r="S1007" s="43">
        <v>-9298</v>
      </c>
      <c r="T1007" s="38">
        <v>5.154602323503128</v>
      </c>
    </row>
    <row r="1008" spans="1:20" ht="14.4" hidden="1" customHeight="1" outlineLevel="4" collapsed="1" x14ac:dyDescent="0.3">
      <c r="A1008" s="25" t="s">
        <v>2</v>
      </c>
      <c r="B1008" s="25" t="s">
        <v>2</v>
      </c>
      <c r="C1008" s="40" t="s">
        <v>2</v>
      </c>
      <c r="D1008" s="41" t="s">
        <v>2</v>
      </c>
      <c r="E1008" s="41" t="s">
        <v>2</v>
      </c>
      <c r="F1008" s="25" t="s">
        <v>2</v>
      </c>
      <c r="H1008" s="42">
        <v>0</v>
      </c>
      <c r="I1008" s="42">
        <v>123</v>
      </c>
      <c r="J1008" s="42">
        <v>123</v>
      </c>
      <c r="K1008" s="42">
        <v>0</v>
      </c>
      <c r="L1008" s="42">
        <v>0</v>
      </c>
      <c r="M1008" s="42">
        <v>0</v>
      </c>
      <c r="N1008" s="42">
        <v>123</v>
      </c>
      <c r="O1008" s="38">
        <v>0</v>
      </c>
      <c r="P1008" s="42">
        <v>0</v>
      </c>
      <c r="Q1008" s="42">
        <v>0</v>
      </c>
      <c r="R1008" s="42">
        <v>0</v>
      </c>
      <c r="S1008" s="42">
        <v>123</v>
      </c>
      <c r="T1008" s="38">
        <v>0</v>
      </c>
    </row>
    <row r="1009" spans="1:20" ht="14.4" hidden="1" customHeight="1" outlineLevel="4" collapsed="1" x14ac:dyDescent="0.3">
      <c r="A1009" s="25" t="s">
        <v>2</v>
      </c>
      <c r="B1009" s="25" t="s">
        <v>2</v>
      </c>
      <c r="C1009" s="40" t="s">
        <v>2</v>
      </c>
      <c r="D1009" s="41" t="s">
        <v>2</v>
      </c>
      <c r="E1009" s="41" t="s">
        <v>2</v>
      </c>
      <c r="F1009" s="25" t="s">
        <v>2</v>
      </c>
      <c r="H1009" s="42">
        <v>8000</v>
      </c>
      <c r="I1009" s="42">
        <v>16089</v>
      </c>
      <c r="J1009" s="42">
        <v>24089</v>
      </c>
      <c r="K1009" s="42">
        <v>6935</v>
      </c>
      <c r="L1009" s="42">
        <v>0</v>
      </c>
      <c r="M1009" s="42">
        <v>6935</v>
      </c>
      <c r="N1009" s="42">
        <v>17154</v>
      </c>
      <c r="O1009" s="38">
        <v>0.28789073851135372</v>
      </c>
      <c r="P1009" s="42">
        <v>6935</v>
      </c>
      <c r="Q1009" s="42">
        <v>0</v>
      </c>
      <c r="R1009" s="42">
        <v>6935</v>
      </c>
      <c r="S1009" s="42">
        <v>17154</v>
      </c>
      <c r="T1009" s="38">
        <v>0.28789073851135372</v>
      </c>
    </row>
    <row r="1010" spans="1:20" ht="14.4" hidden="1" customHeight="1" outlineLevel="4" collapsed="1" x14ac:dyDescent="0.3">
      <c r="A1010" s="25" t="s">
        <v>2</v>
      </c>
      <c r="B1010" s="25" t="s">
        <v>2</v>
      </c>
      <c r="C1010" s="40" t="s">
        <v>2</v>
      </c>
      <c r="D1010" s="41" t="s">
        <v>2</v>
      </c>
      <c r="E1010" s="41" t="s">
        <v>2</v>
      </c>
      <c r="F1010" s="25" t="s">
        <v>2</v>
      </c>
      <c r="H1010" s="42">
        <v>0</v>
      </c>
      <c r="I1010" s="42">
        <v>5386</v>
      </c>
      <c r="J1010" s="42">
        <v>5386</v>
      </c>
      <c r="K1010" s="42">
        <v>0</v>
      </c>
      <c r="L1010" s="42">
        <v>0</v>
      </c>
      <c r="M1010" s="42">
        <v>0</v>
      </c>
      <c r="N1010" s="42">
        <v>5386</v>
      </c>
      <c r="O1010" s="38">
        <v>0</v>
      </c>
      <c r="P1010" s="42">
        <v>0</v>
      </c>
      <c r="Q1010" s="42">
        <v>0</v>
      </c>
      <c r="R1010" s="42">
        <v>0</v>
      </c>
      <c r="S1010" s="42">
        <v>5386</v>
      </c>
      <c r="T1010" s="38">
        <v>0</v>
      </c>
    </row>
    <row r="1011" spans="1:20" ht="14.4" hidden="1" customHeight="1" outlineLevel="4" collapsed="1" x14ac:dyDescent="0.3">
      <c r="A1011" s="25" t="s">
        <v>2</v>
      </c>
      <c r="B1011" s="25" t="s">
        <v>2</v>
      </c>
      <c r="C1011" s="40" t="s">
        <v>2</v>
      </c>
      <c r="D1011" s="41" t="s">
        <v>2</v>
      </c>
      <c r="E1011" s="41" t="s">
        <v>2</v>
      </c>
      <c r="F1011" s="25" t="s">
        <v>2</v>
      </c>
      <c r="H1011" s="42">
        <v>0</v>
      </c>
      <c r="I1011" s="42">
        <v>9478</v>
      </c>
      <c r="J1011" s="42">
        <v>9478</v>
      </c>
      <c r="K1011" s="42">
        <v>60728.72</v>
      </c>
      <c r="L1011" s="42">
        <v>71702.8</v>
      </c>
      <c r="M1011" s="42">
        <v>132431.51999999999</v>
      </c>
      <c r="N1011" s="43">
        <v>-122953.52</v>
      </c>
      <c r="O1011" s="38">
        <v>9.99</v>
      </c>
      <c r="P1011" s="42">
        <v>72511.999999000007</v>
      </c>
      <c r="Q1011" s="43">
        <v>-60000</v>
      </c>
      <c r="R1011" s="42">
        <v>12511.999999</v>
      </c>
      <c r="S1011" s="43">
        <v>-74736.799998999995</v>
      </c>
      <c r="T1011" s="38">
        <v>8.8852922556446501</v>
      </c>
    </row>
    <row r="1012" spans="1:20" ht="14.4" hidden="1" customHeight="1" outlineLevel="4" collapsed="1" x14ac:dyDescent="0.3">
      <c r="A1012" s="25" t="s">
        <v>2</v>
      </c>
      <c r="B1012" s="25" t="s">
        <v>2</v>
      </c>
      <c r="C1012" s="40" t="s">
        <v>2</v>
      </c>
      <c r="D1012" s="41" t="s">
        <v>2</v>
      </c>
      <c r="E1012" s="41" t="s">
        <v>2</v>
      </c>
      <c r="F1012" s="25" t="s">
        <v>2</v>
      </c>
      <c r="H1012" s="42">
        <v>102688</v>
      </c>
      <c r="I1012" s="42">
        <v>226940</v>
      </c>
      <c r="J1012" s="42">
        <v>329628</v>
      </c>
      <c r="K1012" s="42">
        <v>103723.06</v>
      </c>
      <c r="L1012" s="42">
        <v>12066.55</v>
      </c>
      <c r="M1012" s="42">
        <v>115789.61</v>
      </c>
      <c r="N1012" s="42">
        <v>213838.39</v>
      </c>
      <c r="O1012" s="38">
        <v>0.35127358719526253</v>
      </c>
      <c r="P1012" s="42">
        <v>219771.323332</v>
      </c>
      <c r="Q1012" s="42">
        <v>0</v>
      </c>
      <c r="R1012" s="42">
        <v>219771.323332</v>
      </c>
      <c r="S1012" s="42">
        <v>97790.126667999997</v>
      </c>
      <c r="T1012" s="38">
        <v>0.70333185691749489</v>
      </c>
    </row>
    <row r="1013" spans="1:20" ht="14.4" hidden="1" customHeight="1" outlineLevel="4" collapsed="1" x14ac:dyDescent="0.3">
      <c r="A1013" s="25" t="s">
        <v>2</v>
      </c>
      <c r="B1013" s="25" t="s">
        <v>2</v>
      </c>
      <c r="C1013" s="40" t="s">
        <v>2</v>
      </c>
      <c r="D1013" s="41" t="s">
        <v>2</v>
      </c>
      <c r="E1013" s="41" t="s">
        <v>2</v>
      </c>
      <c r="F1013" s="25" t="s">
        <v>2</v>
      </c>
      <c r="H1013" s="42">
        <v>6000</v>
      </c>
      <c r="I1013" s="42">
        <v>21700</v>
      </c>
      <c r="J1013" s="42">
        <v>27700</v>
      </c>
      <c r="K1013" s="42">
        <v>8540.09</v>
      </c>
      <c r="L1013" s="42">
        <v>0</v>
      </c>
      <c r="M1013" s="42">
        <v>8540.09</v>
      </c>
      <c r="N1013" s="42">
        <v>19159.91</v>
      </c>
      <c r="O1013" s="38">
        <v>0.30830649819494582</v>
      </c>
      <c r="P1013" s="42">
        <v>26649.71</v>
      </c>
      <c r="Q1013" s="42">
        <v>0</v>
      </c>
      <c r="R1013" s="42">
        <v>26649.71</v>
      </c>
      <c r="S1013" s="42">
        <v>1050.29</v>
      </c>
      <c r="T1013" s="38">
        <v>0.96208339350180505</v>
      </c>
    </row>
    <row r="1014" spans="1:20" ht="14.4" hidden="1" customHeight="1" outlineLevel="4" collapsed="1" x14ac:dyDescent="0.3">
      <c r="A1014" s="25" t="s">
        <v>2</v>
      </c>
      <c r="B1014" s="25" t="s">
        <v>2</v>
      </c>
      <c r="C1014" s="40" t="s">
        <v>2</v>
      </c>
      <c r="D1014" s="41" t="s">
        <v>2</v>
      </c>
      <c r="E1014" s="41" t="s">
        <v>2</v>
      </c>
      <c r="F1014" s="25" t="s">
        <v>2</v>
      </c>
      <c r="H1014" s="42">
        <v>3500</v>
      </c>
      <c r="I1014" s="42">
        <v>0</v>
      </c>
      <c r="J1014" s="42">
        <v>3500</v>
      </c>
      <c r="K1014" s="42">
        <v>0</v>
      </c>
      <c r="L1014" s="42">
        <v>0</v>
      </c>
      <c r="M1014" s="42">
        <v>0</v>
      </c>
      <c r="N1014" s="42">
        <v>3500</v>
      </c>
      <c r="O1014" s="38">
        <v>0</v>
      </c>
      <c r="P1014" s="42">
        <v>0</v>
      </c>
      <c r="Q1014" s="42">
        <v>0</v>
      </c>
      <c r="R1014" s="42">
        <v>0</v>
      </c>
      <c r="S1014" s="42">
        <v>3500</v>
      </c>
      <c r="T1014" s="38">
        <v>0</v>
      </c>
    </row>
    <row r="1015" spans="1:20" ht="14.4" hidden="1" customHeight="1" outlineLevel="4" collapsed="1" x14ac:dyDescent="0.3">
      <c r="A1015" s="25" t="s">
        <v>2</v>
      </c>
      <c r="B1015" s="25" t="s">
        <v>2</v>
      </c>
      <c r="C1015" s="40" t="s">
        <v>2</v>
      </c>
      <c r="D1015" s="41" t="s">
        <v>2</v>
      </c>
      <c r="E1015" s="41" t="s">
        <v>2</v>
      </c>
      <c r="F1015" s="25" t="s">
        <v>2</v>
      </c>
      <c r="H1015" s="42">
        <v>1500</v>
      </c>
      <c r="I1015" s="42">
        <v>10500</v>
      </c>
      <c r="J1015" s="42">
        <v>12000</v>
      </c>
      <c r="K1015" s="42">
        <v>11403.71</v>
      </c>
      <c r="L1015" s="42">
        <v>0</v>
      </c>
      <c r="M1015" s="42">
        <v>11403.71</v>
      </c>
      <c r="N1015" s="42">
        <v>596.29</v>
      </c>
      <c r="O1015" s="38">
        <v>0.95030916666666665</v>
      </c>
      <c r="P1015" s="42">
        <v>11630.74</v>
      </c>
      <c r="Q1015" s="42">
        <v>0</v>
      </c>
      <c r="R1015" s="42">
        <v>11630.74</v>
      </c>
      <c r="S1015" s="42">
        <v>369.26</v>
      </c>
      <c r="T1015" s="38">
        <v>0.96922833333333336</v>
      </c>
    </row>
    <row r="1016" spans="1:20" ht="14.4" hidden="1" customHeight="1" outlineLevel="4" collapsed="1" x14ac:dyDescent="0.3">
      <c r="A1016" s="25" t="s">
        <v>2</v>
      </c>
      <c r="B1016" s="25" t="s">
        <v>2</v>
      </c>
      <c r="C1016" s="40" t="s">
        <v>2</v>
      </c>
      <c r="D1016" s="41" t="s">
        <v>2</v>
      </c>
      <c r="E1016" s="41" t="s">
        <v>2</v>
      </c>
      <c r="F1016" s="25" t="s">
        <v>2</v>
      </c>
      <c r="H1016" s="42">
        <v>2500</v>
      </c>
      <c r="I1016" s="42">
        <v>90400</v>
      </c>
      <c r="J1016" s="42">
        <v>92900</v>
      </c>
      <c r="K1016" s="42">
        <v>10943.73</v>
      </c>
      <c r="L1016" s="42">
        <v>0</v>
      </c>
      <c r="M1016" s="42">
        <v>10943.73</v>
      </c>
      <c r="N1016" s="42">
        <v>81956.27</v>
      </c>
      <c r="O1016" s="38">
        <v>0.11780118406889128</v>
      </c>
      <c r="P1016" s="42">
        <v>43545.56</v>
      </c>
      <c r="Q1016" s="42">
        <v>0</v>
      </c>
      <c r="R1016" s="42">
        <v>43545.56</v>
      </c>
      <c r="S1016" s="42">
        <v>49354.44</v>
      </c>
      <c r="T1016" s="38">
        <v>0.46873584499461785</v>
      </c>
    </row>
    <row r="1017" spans="1:20" ht="14.4" hidden="1" customHeight="1" outlineLevel="4" collapsed="1" x14ac:dyDescent="0.3">
      <c r="A1017" s="25" t="s">
        <v>2</v>
      </c>
      <c r="B1017" s="25" t="s">
        <v>2</v>
      </c>
      <c r="C1017" s="40" t="s">
        <v>2</v>
      </c>
      <c r="D1017" s="41" t="s">
        <v>2</v>
      </c>
      <c r="E1017" s="41" t="s">
        <v>2</v>
      </c>
      <c r="F1017" s="25" t="s">
        <v>2</v>
      </c>
      <c r="H1017" s="42">
        <v>4000</v>
      </c>
      <c r="I1017" s="42">
        <v>1000</v>
      </c>
      <c r="J1017" s="42">
        <v>5000</v>
      </c>
      <c r="K1017" s="42">
        <v>0</v>
      </c>
      <c r="L1017" s="42">
        <v>0</v>
      </c>
      <c r="M1017" s="42">
        <v>0</v>
      </c>
      <c r="N1017" s="42">
        <v>5000</v>
      </c>
      <c r="O1017" s="38">
        <v>0</v>
      </c>
      <c r="P1017" s="42">
        <v>5000</v>
      </c>
      <c r="Q1017" s="42">
        <v>0</v>
      </c>
      <c r="R1017" s="42">
        <v>5000</v>
      </c>
      <c r="S1017" s="42">
        <v>0</v>
      </c>
      <c r="T1017" s="38">
        <v>1</v>
      </c>
    </row>
    <row r="1018" spans="1:20" ht="14.4" hidden="1" customHeight="1" outlineLevel="4" collapsed="1" x14ac:dyDescent="0.3">
      <c r="A1018" s="25" t="s">
        <v>2</v>
      </c>
      <c r="B1018" s="25" t="s">
        <v>2</v>
      </c>
      <c r="C1018" s="40" t="s">
        <v>2</v>
      </c>
      <c r="D1018" s="41" t="s">
        <v>2</v>
      </c>
      <c r="E1018" s="41" t="s">
        <v>2</v>
      </c>
      <c r="F1018" s="25" t="s">
        <v>2</v>
      </c>
      <c r="H1018" s="42">
        <v>1300</v>
      </c>
      <c r="I1018" s="42">
        <v>6600</v>
      </c>
      <c r="J1018" s="42">
        <v>7900</v>
      </c>
      <c r="K1018" s="42">
        <v>1166.0899999999999</v>
      </c>
      <c r="L1018" s="42">
        <v>0</v>
      </c>
      <c r="M1018" s="42">
        <v>1166.0899999999999</v>
      </c>
      <c r="N1018" s="42">
        <v>6733.91</v>
      </c>
      <c r="O1018" s="38">
        <v>0.14760632911392405</v>
      </c>
      <c r="P1018" s="42">
        <v>3416.2566660000002</v>
      </c>
      <c r="Q1018" s="42">
        <v>0</v>
      </c>
      <c r="R1018" s="42">
        <v>3416.2566660000002</v>
      </c>
      <c r="S1018" s="42">
        <v>4483.7433339999998</v>
      </c>
      <c r="T1018" s="38">
        <v>0.43243755265822786</v>
      </c>
    </row>
    <row r="1019" spans="1:20" ht="14.4" hidden="1" customHeight="1" outlineLevel="4" collapsed="1" x14ac:dyDescent="0.3">
      <c r="A1019" s="25" t="s">
        <v>2</v>
      </c>
      <c r="B1019" s="25" t="s">
        <v>2</v>
      </c>
      <c r="C1019" s="40" t="s">
        <v>2</v>
      </c>
      <c r="D1019" s="41" t="s">
        <v>2</v>
      </c>
      <c r="E1019" s="41" t="s">
        <v>2</v>
      </c>
      <c r="F1019" s="25" t="s">
        <v>2</v>
      </c>
      <c r="H1019" s="42">
        <v>2000</v>
      </c>
      <c r="I1019" s="42">
        <v>0</v>
      </c>
      <c r="J1019" s="42">
        <v>2000</v>
      </c>
      <c r="K1019" s="42">
        <v>0</v>
      </c>
      <c r="L1019" s="42">
        <v>0</v>
      </c>
      <c r="M1019" s="42">
        <v>0</v>
      </c>
      <c r="N1019" s="42">
        <v>2000</v>
      </c>
      <c r="O1019" s="38">
        <v>0</v>
      </c>
      <c r="P1019" s="42">
        <v>0</v>
      </c>
      <c r="Q1019" s="42">
        <v>0</v>
      </c>
      <c r="R1019" s="42">
        <v>0</v>
      </c>
      <c r="S1019" s="42">
        <v>2000</v>
      </c>
      <c r="T1019" s="38">
        <v>0</v>
      </c>
    </row>
    <row r="1020" spans="1:20" ht="14.4" hidden="1" customHeight="1" outlineLevel="4" collapsed="1" x14ac:dyDescent="0.3">
      <c r="A1020" s="25" t="s">
        <v>2</v>
      </c>
      <c r="B1020" s="25" t="s">
        <v>2</v>
      </c>
      <c r="C1020" s="40" t="s">
        <v>2</v>
      </c>
      <c r="D1020" s="41" t="s">
        <v>2</v>
      </c>
      <c r="E1020" s="41" t="s">
        <v>2</v>
      </c>
      <c r="F1020" s="25" t="s">
        <v>2</v>
      </c>
      <c r="H1020" s="42">
        <v>211288</v>
      </c>
      <c r="I1020" s="42">
        <v>81000</v>
      </c>
      <c r="J1020" s="42">
        <v>292288</v>
      </c>
      <c r="K1020" s="42">
        <v>95211.53</v>
      </c>
      <c r="L1020" s="42">
        <v>0</v>
      </c>
      <c r="M1020" s="42">
        <v>95211.53</v>
      </c>
      <c r="N1020" s="42">
        <v>197076.47</v>
      </c>
      <c r="O1020" s="38">
        <v>0.32574560022991023</v>
      </c>
      <c r="P1020" s="42">
        <v>188872.49333299999</v>
      </c>
      <c r="Q1020" s="42">
        <v>0</v>
      </c>
      <c r="R1020" s="42">
        <v>188872.49333299999</v>
      </c>
      <c r="S1020" s="42">
        <v>103415.50666699999</v>
      </c>
      <c r="T1020" s="38">
        <v>0.64618627289864794</v>
      </c>
    </row>
    <row r="1021" spans="1:20" ht="14.4" hidden="1" customHeight="1" outlineLevel="4" collapsed="1" x14ac:dyDescent="0.3">
      <c r="A1021" s="25" t="s">
        <v>2</v>
      </c>
      <c r="B1021" s="25" t="s">
        <v>2</v>
      </c>
      <c r="C1021" s="40" t="s">
        <v>2</v>
      </c>
      <c r="D1021" s="41" t="s">
        <v>2</v>
      </c>
      <c r="E1021" s="41" t="s">
        <v>2</v>
      </c>
      <c r="F1021" s="25" t="s">
        <v>2</v>
      </c>
      <c r="H1021" s="42">
        <v>2500</v>
      </c>
      <c r="I1021" s="42">
        <v>7800</v>
      </c>
      <c r="J1021" s="42">
        <v>10300</v>
      </c>
      <c r="K1021" s="42">
        <v>375</v>
      </c>
      <c r="L1021" s="42">
        <v>0</v>
      </c>
      <c r="M1021" s="42">
        <v>375</v>
      </c>
      <c r="N1021" s="42">
        <v>9925</v>
      </c>
      <c r="O1021" s="38">
        <v>3.640776699029126E-2</v>
      </c>
      <c r="P1021" s="42">
        <v>1658.333333</v>
      </c>
      <c r="Q1021" s="42">
        <v>0</v>
      </c>
      <c r="R1021" s="42">
        <v>1658.333333</v>
      </c>
      <c r="S1021" s="42">
        <v>8641.6666669999995</v>
      </c>
      <c r="T1021" s="38">
        <v>0.16100323621359222</v>
      </c>
    </row>
    <row r="1022" spans="1:20" ht="14.4" hidden="1" customHeight="1" outlineLevel="4" collapsed="1" x14ac:dyDescent="0.3">
      <c r="A1022" s="25" t="s">
        <v>2</v>
      </c>
      <c r="B1022" s="25" t="s">
        <v>2</v>
      </c>
      <c r="C1022" s="40" t="s">
        <v>2</v>
      </c>
      <c r="D1022" s="41" t="s">
        <v>2</v>
      </c>
      <c r="E1022" s="41" t="s">
        <v>2</v>
      </c>
      <c r="F1022" s="25" t="s">
        <v>2</v>
      </c>
      <c r="H1022" s="42">
        <v>2000</v>
      </c>
      <c r="I1022" s="42">
        <v>5470</v>
      </c>
      <c r="J1022" s="42">
        <v>7470</v>
      </c>
      <c r="K1022" s="42">
        <v>405.25</v>
      </c>
      <c r="L1022" s="42">
        <v>0</v>
      </c>
      <c r="M1022" s="42">
        <v>405.25</v>
      </c>
      <c r="N1022" s="42">
        <v>7064.75</v>
      </c>
      <c r="O1022" s="38">
        <v>5.4250334672021422E-2</v>
      </c>
      <c r="P1022" s="42">
        <v>2574.9866670000001</v>
      </c>
      <c r="Q1022" s="42">
        <v>0</v>
      </c>
      <c r="R1022" s="42">
        <v>2574.9866670000001</v>
      </c>
      <c r="S1022" s="42">
        <v>4895.0133329999999</v>
      </c>
      <c r="T1022" s="38">
        <v>0.34471039718875501</v>
      </c>
    </row>
    <row r="1023" spans="1:20" ht="14.4" hidden="1" customHeight="1" outlineLevel="4" collapsed="1" x14ac:dyDescent="0.3">
      <c r="A1023" s="25" t="s">
        <v>2</v>
      </c>
      <c r="B1023" s="25" t="s">
        <v>2</v>
      </c>
      <c r="C1023" s="40" t="s">
        <v>2</v>
      </c>
      <c r="D1023" s="41" t="s">
        <v>2</v>
      </c>
      <c r="E1023" s="41" t="s">
        <v>2</v>
      </c>
      <c r="F1023" s="25" t="s">
        <v>2</v>
      </c>
      <c r="H1023" s="42">
        <v>2000</v>
      </c>
      <c r="I1023" s="42">
        <v>3812</v>
      </c>
      <c r="J1023" s="42">
        <v>5812</v>
      </c>
      <c r="K1023" s="42">
        <v>483.78</v>
      </c>
      <c r="L1023" s="42">
        <v>0</v>
      </c>
      <c r="M1023" s="42">
        <v>483.78</v>
      </c>
      <c r="N1023" s="42">
        <v>5328.22</v>
      </c>
      <c r="O1023" s="38">
        <v>8.32381280110117E-2</v>
      </c>
      <c r="P1023" s="42">
        <v>713.09</v>
      </c>
      <c r="Q1023" s="42">
        <v>0</v>
      </c>
      <c r="R1023" s="42">
        <v>713.09</v>
      </c>
      <c r="S1023" s="42">
        <v>5098.91</v>
      </c>
      <c r="T1023" s="38">
        <v>0.12269270474879559</v>
      </c>
    </row>
    <row r="1024" spans="1:20" ht="14.4" hidden="1" customHeight="1" outlineLevel="4" collapsed="1" x14ac:dyDescent="0.3">
      <c r="A1024" s="25" t="s">
        <v>2</v>
      </c>
      <c r="B1024" s="25" t="s">
        <v>2</v>
      </c>
      <c r="C1024" s="40" t="s">
        <v>2</v>
      </c>
      <c r="D1024" s="41" t="s">
        <v>2</v>
      </c>
      <c r="E1024" s="41" t="s">
        <v>2</v>
      </c>
      <c r="F1024" s="25" t="s">
        <v>2</v>
      </c>
      <c r="H1024" s="42">
        <v>1000</v>
      </c>
      <c r="I1024" s="42">
        <v>4500</v>
      </c>
      <c r="J1024" s="42">
        <v>5500</v>
      </c>
      <c r="K1024" s="42">
        <v>564.41</v>
      </c>
      <c r="L1024" s="42">
        <v>0</v>
      </c>
      <c r="M1024" s="42">
        <v>564.41</v>
      </c>
      <c r="N1024" s="42">
        <v>4935.59</v>
      </c>
      <c r="O1024" s="38">
        <v>0.10262</v>
      </c>
      <c r="P1024" s="42">
        <v>1829.246666</v>
      </c>
      <c r="Q1024" s="42">
        <v>0</v>
      </c>
      <c r="R1024" s="42">
        <v>1829.246666</v>
      </c>
      <c r="S1024" s="42">
        <v>3670.753334</v>
      </c>
      <c r="T1024" s="38">
        <v>0.33259030290909092</v>
      </c>
    </row>
    <row r="1025" spans="1:20" ht="14.4" hidden="1" customHeight="1" outlineLevel="4" collapsed="1" x14ac:dyDescent="0.3">
      <c r="A1025" s="25" t="s">
        <v>2</v>
      </c>
      <c r="B1025" s="25" t="s">
        <v>2</v>
      </c>
      <c r="C1025" s="40" t="s">
        <v>2</v>
      </c>
      <c r="D1025" s="41" t="s">
        <v>2</v>
      </c>
      <c r="E1025" s="41" t="s">
        <v>2</v>
      </c>
      <c r="F1025" s="25" t="s">
        <v>2</v>
      </c>
      <c r="H1025" s="42">
        <v>4000</v>
      </c>
      <c r="I1025" s="42">
        <v>0</v>
      </c>
      <c r="J1025" s="42">
        <v>4000</v>
      </c>
      <c r="K1025" s="42">
        <v>50</v>
      </c>
      <c r="L1025" s="42">
        <v>0</v>
      </c>
      <c r="M1025" s="42">
        <v>50</v>
      </c>
      <c r="N1025" s="42">
        <v>3950</v>
      </c>
      <c r="O1025" s="38">
        <v>1.2500000000000001E-2</v>
      </c>
      <c r="P1025" s="42">
        <v>50</v>
      </c>
      <c r="Q1025" s="42">
        <v>0</v>
      </c>
      <c r="R1025" s="42">
        <v>50</v>
      </c>
      <c r="S1025" s="42">
        <v>3950</v>
      </c>
      <c r="T1025" s="38">
        <v>1.2500000000000001E-2</v>
      </c>
    </row>
    <row r="1026" spans="1:20" ht="14.4" hidden="1" customHeight="1" outlineLevel="4" collapsed="1" x14ac:dyDescent="0.3">
      <c r="A1026" s="25" t="s">
        <v>2</v>
      </c>
      <c r="B1026" s="25" t="s">
        <v>2</v>
      </c>
      <c r="C1026" s="40" t="s">
        <v>2</v>
      </c>
      <c r="D1026" s="41" t="s">
        <v>2</v>
      </c>
      <c r="E1026" s="41" t="s">
        <v>2</v>
      </c>
      <c r="F1026" s="25" t="s">
        <v>2</v>
      </c>
      <c r="H1026" s="42">
        <v>6000</v>
      </c>
      <c r="I1026" s="42">
        <v>39714</v>
      </c>
      <c r="J1026" s="42">
        <v>45714</v>
      </c>
      <c r="K1026" s="42">
        <v>11884.61</v>
      </c>
      <c r="L1026" s="42">
        <v>0</v>
      </c>
      <c r="M1026" s="42">
        <v>11884.61</v>
      </c>
      <c r="N1026" s="42">
        <v>33829.39</v>
      </c>
      <c r="O1026" s="38">
        <v>0.25997746860917881</v>
      </c>
      <c r="P1026" s="42">
        <v>32494.183333000001</v>
      </c>
      <c r="Q1026" s="42">
        <v>0</v>
      </c>
      <c r="R1026" s="42">
        <v>32494.183333000001</v>
      </c>
      <c r="S1026" s="42">
        <v>13219.816666999999</v>
      </c>
      <c r="T1026" s="38">
        <v>0.71081470300126881</v>
      </c>
    </row>
    <row r="1027" spans="1:20" ht="14.4" hidden="1" customHeight="1" outlineLevel="4" collapsed="1" x14ac:dyDescent="0.3">
      <c r="A1027" s="25" t="s">
        <v>2</v>
      </c>
      <c r="B1027" s="25" t="s">
        <v>2</v>
      </c>
      <c r="C1027" s="40" t="s">
        <v>2</v>
      </c>
      <c r="D1027" s="41" t="s">
        <v>2</v>
      </c>
      <c r="E1027" s="41" t="s">
        <v>2</v>
      </c>
      <c r="F1027" s="25" t="s">
        <v>2</v>
      </c>
      <c r="H1027" s="42">
        <v>2000</v>
      </c>
      <c r="I1027" s="42">
        <v>15325</v>
      </c>
      <c r="J1027" s="42">
        <v>17325</v>
      </c>
      <c r="K1027" s="42">
        <v>6221.06</v>
      </c>
      <c r="L1027" s="42">
        <v>0</v>
      </c>
      <c r="M1027" s="42">
        <v>6221.06</v>
      </c>
      <c r="N1027" s="42">
        <v>11103.94</v>
      </c>
      <c r="O1027" s="38">
        <v>0.35907994227994228</v>
      </c>
      <c r="P1027" s="42">
        <v>13105.966667000001</v>
      </c>
      <c r="Q1027" s="42">
        <v>0</v>
      </c>
      <c r="R1027" s="42">
        <v>13105.966667000001</v>
      </c>
      <c r="S1027" s="42">
        <v>4219.0333330000003</v>
      </c>
      <c r="T1027" s="38">
        <v>0.75647715249639247</v>
      </c>
    </row>
    <row r="1028" spans="1:20" ht="14.4" hidden="1" customHeight="1" outlineLevel="4" collapsed="1" x14ac:dyDescent="0.3">
      <c r="A1028" s="25" t="s">
        <v>2</v>
      </c>
      <c r="B1028" s="25" t="s">
        <v>2</v>
      </c>
      <c r="C1028" s="40" t="s">
        <v>2</v>
      </c>
      <c r="D1028" s="41" t="s">
        <v>2</v>
      </c>
      <c r="E1028" s="41" t="s">
        <v>2</v>
      </c>
      <c r="F1028" s="25" t="s">
        <v>2</v>
      </c>
      <c r="H1028" s="42">
        <v>2000</v>
      </c>
      <c r="I1028" s="42">
        <v>4500</v>
      </c>
      <c r="J1028" s="42">
        <v>6500</v>
      </c>
      <c r="K1028" s="42">
        <v>703.26</v>
      </c>
      <c r="L1028" s="42">
        <v>0</v>
      </c>
      <c r="M1028" s="42">
        <v>703.26</v>
      </c>
      <c r="N1028" s="42">
        <v>5796.74</v>
      </c>
      <c r="O1028" s="38">
        <v>0.10819384615384615</v>
      </c>
      <c r="P1028" s="42">
        <v>935.46666600000003</v>
      </c>
      <c r="Q1028" s="42">
        <v>0</v>
      </c>
      <c r="R1028" s="42">
        <v>935.46666600000003</v>
      </c>
      <c r="S1028" s="42">
        <v>5564.5333339999997</v>
      </c>
      <c r="T1028" s="38">
        <v>0.14391794861538462</v>
      </c>
    </row>
    <row r="1029" spans="1:20" ht="14.4" hidden="1" customHeight="1" outlineLevel="4" collapsed="1" x14ac:dyDescent="0.3">
      <c r="A1029" s="25" t="s">
        <v>2</v>
      </c>
      <c r="B1029" s="25" t="s">
        <v>2</v>
      </c>
      <c r="C1029" s="40" t="s">
        <v>2</v>
      </c>
      <c r="D1029" s="41" t="s">
        <v>2</v>
      </c>
      <c r="E1029" s="41" t="s">
        <v>2</v>
      </c>
      <c r="F1029" s="25" t="s">
        <v>2</v>
      </c>
      <c r="H1029" s="42">
        <v>412</v>
      </c>
      <c r="I1029" s="42">
        <v>133401</v>
      </c>
      <c r="J1029" s="42">
        <v>133813</v>
      </c>
      <c r="K1029" s="42">
        <v>0</v>
      </c>
      <c r="L1029" s="42">
        <v>0</v>
      </c>
      <c r="M1029" s="42">
        <v>0</v>
      </c>
      <c r="N1029" s="42">
        <v>133813</v>
      </c>
      <c r="O1029" s="38">
        <v>0</v>
      </c>
      <c r="P1029" s="42">
        <v>0</v>
      </c>
      <c r="Q1029" s="42">
        <v>200000</v>
      </c>
      <c r="R1029" s="42">
        <v>200000</v>
      </c>
      <c r="S1029" s="43">
        <v>-66187</v>
      </c>
      <c r="T1029" s="38">
        <v>1.4946230934214164</v>
      </c>
    </row>
    <row r="1030" spans="1:20" ht="14.4" hidden="1" customHeight="1" outlineLevel="4" collapsed="1" x14ac:dyDescent="0.3">
      <c r="A1030" s="25" t="s">
        <v>2</v>
      </c>
      <c r="B1030" s="25" t="s">
        <v>2</v>
      </c>
      <c r="C1030" s="40" t="s">
        <v>2</v>
      </c>
      <c r="D1030" s="41" t="s">
        <v>2</v>
      </c>
      <c r="E1030" s="41" t="s">
        <v>2</v>
      </c>
      <c r="F1030" s="25" t="s">
        <v>2</v>
      </c>
      <c r="H1030" s="42">
        <v>88562</v>
      </c>
      <c r="I1030" s="42">
        <v>78350</v>
      </c>
      <c r="J1030" s="42">
        <v>166912</v>
      </c>
      <c r="K1030" s="42">
        <v>41056.980000000003</v>
      </c>
      <c r="L1030" s="42">
        <v>0</v>
      </c>
      <c r="M1030" s="42">
        <v>41056.980000000003</v>
      </c>
      <c r="N1030" s="42">
        <v>125855.02</v>
      </c>
      <c r="O1030" s="38">
        <v>0.24597979773773007</v>
      </c>
      <c r="P1030" s="42">
        <v>86128.44</v>
      </c>
      <c r="Q1030" s="42">
        <v>0</v>
      </c>
      <c r="R1030" s="42">
        <v>86128.44</v>
      </c>
      <c r="S1030" s="42">
        <v>80783.56</v>
      </c>
      <c r="T1030" s="38">
        <v>0.51601107170245397</v>
      </c>
    </row>
    <row r="1031" spans="1:20" ht="14.4" hidden="1" customHeight="1" outlineLevel="4" collapsed="1" x14ac:dyDescent="0.3">
      <c r="A1031" s="25" t="s">
        <v>2</v>
      </c>
      <c r="B1031" s="25" t="s">
        <v>2</v>
      </c>
      <c r="C1031" s="40" t="s">
        <v>2</v>
      </c>
      <c r="D1031" s="41" t="s">
        <v>2</v>
      </c>
      <c r="E1031" s="41" t="s">
        <v>2</v>
      </c>
      <c r="F1031" s="25" t="s">
        <v>2</v>
      </c>
      <c r="H1031" s="42">
        <v>0</v>
      </c>
      <c r="I1031" s="42">
        <v>0</v>
      </c>
      <c r="J1031" s="42">
        <v>0</v>
      </c>
      <c r="K1031" s="42">
        <v>1127.5</v>
      </c>
      <c r="L1031" s="42">
        <v>0</v>
      </c>
      <c r="M1031" s="42">
        <v>1127.5</v>
      </c>
      <c r="N1031" s="43">
        <v>-1127.5</v>
      </c>
      <c r="O1031" s="45">
        <v>-1</v>
      </c>
      <c r="P1031" s="42">
        <v>2536.7333330000001</v>
      </c>
      <c r="Q1031" s="42">
        <v>0</v>
      </c>
      <c r="R1031" s="42">
        <v>2536.7333330000001</v>
      </c>
      <c r="S1031" s="43">
        <v>-2536.7333330000001</v>
      </c>
      <c r="T1031" s="45">
        <v>-1</v>
      </c>
    </row>
    <row r="1032" spans="1:20" ht="14.4" hidden="1" customHeight="1" outlineLevel="4" collapsed="1" x14ac:dyDescent="0.3">
      <c r="A1032" s="25" t="s">
        <v>2</v>
      </c>
      <c r="B1032" s="25" t="s">
        <v>2</v>
      </c>
      <c r="C1032" s="40" t="s">
        <v>2</v>
      </c>
      <c r="D1032" s="41" t="s">
        <v>2</v>
      </c>
      <c r="E1032" s="41" t="s">
        <v>2</v>
      </c>
      <c r="F1032" s="25" t="s">
        <v>2</v>
      </c>
      <c r="H1032" s="42">
        <v>1750</v>
      </c>
      <c r="I1032" s="42">
        <v>0</v>
      </c>
      <c r="J1032" s="42">
        <v>1750</v>
      </c>
      <c r="K1032" s="42">
        <v>0</v>
      </c>
      <c r="L1032" s="42">
        <v>0</v>
      </c>
      <c r="M1032" s="42">
        <v>0</v>
      </c>
      <c r="N1032" s="42">
        <v>1750</v>
      </c>
      <c r="O1032" s="38">
        <v>0</v>
      </c>
      <c r="P1032" s="42">
        <v>1250</v>
      </c>
      <c r="Q1032" s="42">
        <v>0</v>
      </c>
      <c r="R1032" s="42">
        <v>1250</v>
      </c>
      <c r="S1032" s="42">
        <v>500</v>
      </c>
      <c r="T1032" s="38">
        <v>0.7142857142857143</v>
      </c>
    </row>
    <row r="1033" spans="1:20" ht="14.4" hidden="1" customHeight="1" outlineLevel="4" collapsed="1" x14ac:dyDescent="0.3">
      <c r="A1033" s="25" t="s">
        <v>2</v>
      </c>
      <c r="B1033" s="25" t="s">
        <v>2</v>
      </c>
      <c r="C1033" s="40" t="s">
        <v>2</v>
      </c>
      <c r="D1033" s="41" t="s">
        <v>2</v>
      </c>
      <c r="E1033" s="41" t="s">
        <v>2</v>
      </c>
      <c r="F1033" s="25" t="s">
        <v>2</v>
      </c>
      <c r="H1033" s="42">
        <v>6612</v>
      </c>
      <c r="I1033" s="42">
        <v>21330</v>
      </c>
      <c r="J1033" s="42">
        <v>27942</v>
      </c>
      <c r="K1033" s="42">
        <v>0</v>
      </c>
      <c r="L1033" s="42">
        <v>0</v>
      </c>
      <c r="M1033" s="42">
        <v>0</v>
      </c>
      <c r="N1033" s="42">
        <v>27942</v>
      </c>
      <c r="O1033" s="38">
        <v>0</v>
      </c>
      <c r="P1033" s="42">
        <v>0</v>
      </c>
      <c r="Q1033" s="43">
        <v>-42140</v>
      </c>
      <c r="R1033" s="43">
        <v>-42140</v>
      </c>
      <c r="S1033" s="42">
        <v>70082</v>
      </c>
      <c r="T1033" s="45">
        <v>-1.5081239710829575</v>
      </c>
    </row>
    <row r="1034" spans="1:20" ht="14.4" hidden="1" customHeight="1" outlineLevel="4" collapsed="1" x14ac:dyDescent="0.3">
      <c r="A1034" s="25" t="s">
        <v>2</v>
      </c>
      <c r="B1034" s="25" t="s">
        <v>2</v>
      </c>
      <c r="C1034" s="40" t="s">
        <v>2</v>
      </c>
      <c r="D1034" s="41" t="s">
        <v>2</v>
      </c>
      <c r="E1034" s="41" t="s">
        <v>2</v>
      </c>
      <c r="F1034" s="25" t="s">
        <v>2</v>
      </c>
      <c r="H1034" s="42">
        <v>114716</v>
      </c>
      <c r="I1034" s="42">
        <v>50001</v>
      </c>
      <c r="J1034" s="42">
        <v>164717</v>
      </c>
      <c r="K1034" s="42">
        <v>88522.45</v>
      </c>
      <c r="L1034" s="42">
        <v>0</v>
      </c>
      <c r="M1034" s="42">
        <v>88522.45</v>
      </c>
      <c r="N1034" s="42">
        <v>76194.55</v>
      </c>
      <c r="O1034" s="38">
        <v>0.53742145619456405</v>
      </c>
      <c r="P1034" s="42">
        <v>167186.94666700001</v>
      </c>
      <c r="Q1034" s="42">
        <v>0</v>
      </c>
      <c r="R1034" s="42">
        <v>167186.94666700001</v>
      </c>
      <c r="S1034" s="43">
        <v>-2469.9466670000002</v>
      </c>
      <c r="T1034" s="38">
        <v>1.0149950925951785</v>
      </c>
    </row>
    <row r="1035" spans="1:20" ht="14.4" hidden="1" customHeight="1" outlineLevel="4" collapsed="1" x14ac:dyDescent="0.3">
      <c r="A1035" s="25" t="s">
        <v>2</v>
      </c>
      <c r="B1035" s="25" t="s">
        <v>2</v>
      </c>
      <c r="C1035" s="40" t="s">
        <v>2</v>
      </c>
      <c r="D1035" s="41" t="s">
        <v>2</v>
      </c>
      <c r="E1035" s="41" t="s">
        <v>2</v>
      </c>
      <c r="F1035" s="25" t="s">
        <v>2</v>
      </c>
      <c r="H1035" s="42">
        <v>102776</v>
      </c>
      <c r="I1035" s="42">
        <v>4021</v>
      </c>
      <c r="J1035" s="42">
        <v>106797</v>
      </c>
      <c r="K1035" s="42">
        <v>62223.95</v>
      </c>
      <c r="L1035" s="42">
        <v>0</v>
      </c>
      <c r="M1035" s="42">
        <v>62223.95</v>
      </c>
      <c r="N1035" s="42">
        <v>44573.05</v>
      </c>
      <c r="O1035" s="38">
        <v>0.58263762090695437</v>
      </c>
      <c r="P1035" s="42">
        <v>133418.94</v>
      </c>
      <c r="Q1035" s="42">
        <v>0</v>
      </c>
      <c r="R1035" s="42">
        <v>133418.94</v>
      </c>
      <c r="S1035" s="43">
        <v>-26621.94</v>
      </c>
      <c r="T1035" s="38">
        <v>1.2492761032613275</v>
      </c>
    </row>
    <row r="1036" spans="1:20" ht="14.4" hidden="1" customHeight="1" outlineLevel="4" collapsed="1" x14ac:dyDescent="0.3">
      <c r="A1036" s="25" t="s">
        <v>2</v>
      </c>
      <c r="B1036" s="25" t="s">
        <v>2</v>
      </c>
      <c r="C1036" s="40" t="s">
        <v>2</v>
      </c>
      <c r="D1036" s="41" t="s">
        <v>2</v>
      </c>
      <c r="E1036" s="41" t="s">
        <v>2</v>
      </c>
      <c r="F1036" s="25" t="s">
        <v>2</v>
      </c>
      <c r="H1036" s="42">
        <v>0</v>
      </c>
      <c r="I1036" s="42">
        <v>0</v>
      </c>
      <c r="J1036" s="42">
        <v>0</v>
      </c>
      <c r="K1036" s="42">
        <v>3807.68</v>
      </c>
      <c r="L1036" s="42">
        <v>0</v>
      </c>
      <c r="M1036" s="42">
        <v>3807.68</v>
      </c>
      <c r="N1036" s="43">
        <v>-3807.68</v>
      </c>
      <c r="O1036" s="45">
        <v>-1</v>
      </c>
      <c r="P1036" s="42">
        <v>3949.1833329999999</v>
      </c>
      <c r="Q1036" s="42">
        <v>0</v>
      </c>
      <c r="R1036" s="42">
        <v>3949.1833329999999</v>
      </c>
      <c r="S1036" s="43">
        <v>-3949.1833329999999</v>
      </c>
      <c r="T1036" s="45">
        <v>-1</v>
      </c>
    </row>
    <row r="1037" spans="1:20" ht="14.4" hidden="1" customHeight="1" outlineLevel="4" collapsed="1" x14ac:dyDescent="0.3">
      <c r="A1037" s="25" t="s">
        <v>2</v>
      </c>
      <c r="B1037" s="25" t="s">
        <v>2</v>
      </c>
      <c r="C1037" s="40" t="s">
        <v>2</v>
      </c>
      <c r="D1037" s="41" t="s">
        <v>2</v>
      </c>
      <c r="E1037" s="41" t="s">
        <v>2</v>
      </c>
      <c r="F1037" s="25" t="s">
        <v>2</v>
      </c>
      <c r="H1037" s="42">
        <v>0</v>
      </c>
      <c r="I1037" s="42">
        <v>6000</v>
      </c>
      <c r="J1037" s="42">
        <v>6000</v>
      </c>
      <c r="K1037" s="42">
        <v>13894.5</v>
      </c>
      <c r="L1037" s="42">
        <v>0</v>
      </c>
      <c r="M1037" s="42">
        <v>13894.5</v>
      </c>
      <c r="N1037" s="43">
        <v>-7894.5</v>
      </c>
      <c r="O1037" s="38">
        <v>2.31575</v>
      </c>
      <c r="P1037" s="42">
        <v>35062.67</v>
      </c>
      <c r="Q1037" s="42">
        <v>0</v>
      </c>
      <c r="R1037" s="42">
        <v>35062.67</v>
      </c>
      <c r="S1037" s="43">
        <v>-29062.67</v>
      </c>
      <c r="T1037" s="38">
        <v>5.8437783333333337</v>
      </c>
    </row>
    <row r="1038" spans="1:20" ht="14.4" hidden="1" customHeight="1" outlineLevel="4" collapsed="1" x14ac:dyDescent="0.3">
      <c r="A1038" s="25" t="s">
        <v>2</v>
      </c>
      <c r="B1038" s="25" t="s">
        <v>2</v>
      </c>
      <c r="C1038" s="40" t="s">
        <v>2</v>
      </c>
      <c r="D1038" s="41" t="s">
        <v>2</v>
      </c>
      <c r="E1038" s="41" t="s">
        <v>2</v>
      </c>
      <c r="F1038" s="25" t="s">
        <v>2</v>
      </c>
      <c r="H1038" s="42">
        <v>101222</v>
      </c>
      <c r="I1038" s="42">
        <v>0</v>
      </c>
      <c r="J1038" s="42">
        <v>101222</v>
      </c>
      <c r="K1038" s="42">
        <v>68849.600000000006</v>
      </c>
      <c r="L1038" s="42">
        <v>0</v>
      </c>
      <c r="M1038" s="42">
        <v>68849.600000000006</v>
      </c>
      <c r="N1038" s="42">
        <v>32372.400000000001</v>
      </c>
      <c r="O1038" s="38">
        <v>0.68018414969077867</v>
      </c>
      <c r="P1038" s="42">
        <v>127595.933334</v>
      </c>
      <c r="Q1038" s="42">
        <v>0</v>
      </c>
      <c r="R1038" s="42">
        <v>127595.933334</v>
      </c>
      <c r="S1038" s="43">
        <v>-26373.933334000001</v>
      </c>
      <c r="T1038" s="38">
        <v>1.2605553469996642</v>
      </c>
    </row>
    <row r="1039" spans="1:20" ht="14.4" hidden="1" customHeight="1" outlineLevel="4" collapsed="1" x14ac:dyDescent="0.3">
      <c r="A1039" s="25" t="s">
        <v>2</v>
      </c>
      <c r="B1039" s="25" t="s">
        <v>2</v>
      </c>
      <c r="C1039" s="40" t="s">
        <v>2</v>
      </c>
      <c r="D1039" s="41" t="s">
        <v>2</v>
      </c>
      <c r="E1039" s="41" t="s">
        <v>2</v>
      </c>
      <c r="F1039" s="25" t="s">
        <v>2</v>
      </c>
      <c r="H1039" s="42">
        <v>0</v>
      </c>
      <c r="I1039" s="42">
        <v>786</v>
      </c>
      <c r="J1039" s="42">
        <v>786</v>
      </c>
      <c r="K1039" s="42">
        <v>3204.05</v>
      </c>
      <c r="L1039" s="42">
        <v>0</v>
      </c>
      <c r="M1039" s="42">
        <v>3204.05</v>
      </c>
      <c r="N1039" s="43">
        <v>-2418.0500000000002</v>
      </c>
      <c r="O1039" s="38">
        <v>4.0763994910941479</v>
      </c>
      <c r="P1039" s="42">
        <v>3204.05</v>
      </c>
      <c r="Q1039" s="42">
        <v>0</v>
      </c>
      <c r="R1039" s="42">
        <v>3204.05</v>
      </c>
      <c r="S1039" s="43">
        <v>-2418.0500000000002</v>
      </c>
      <c r="T1039" s="38">
        <v>4.0763994910941479</v>
      </c>
    </row>
    <row r="1040" spans="1:20" ht="14.4" hidden="1" customHeight="1" outlineLevel="4" collapsed="1" x14ac:dyDescent="0.3">
      <c r="A1040" s="25" t="s">
        <v>2</v>
      </c>
      <c r="B1040" s="25" t="s">
        <v>2</v>
      </c>
      <c r="C1040" s="40" t="s">
        <v>2</v>
      </c>
      <c r="D1040" s="41" t="s">
        <v>2</v>
      </c>
      <c r="E1040" s="41" t="s">
        <v>2</v>
      </c>
      <c r="F1040" s="25" t="s">
        <v>2</v>
      </c>
      <c r="H1040" s="42">
        <v>110618</v>
      </c>
      <c r="I1040" s="42">
        <v>0</v>
      </c>
      <c r="J1040" s="42">
        <v>110618</v>
      </c>
      <c r="K1040" s="42">
        <v>67093.97</v>
      </c>
      <c r="L1040" s="42">
        <v>0</v>
      </c>
      <c r="M1040" s="42">
        <v>67093.97</v>
      </c>
      <c r="N1040" s="42">
        <v>43524.03</v>
      </c>
      <c r="O1040" s="38">
        <v>0.60653754361857926</v>
      </c>
      <c r="P1040" s="42">
        <v>126589.85</v>
      </c>
      <c r="Q1040" s="42">
        <v>0</v>
      </c>
      <c r="R1040" s="42">
        <v>126589.85</v>
      </c>
      <c r="S1040" s="43">
        <v>-15971.85</v>
      </c>
      <c r="T1040" s="38">
        <v>1.1443874414652226</v>
      </c>
    </row>
    <row r="1041" spans="1:20" ht="14.4" hidden="1" customHeight="1" outlineLevel="4" collapsed="1" x14ac:dyDescent="0.3">
      <c r="A1041" s="25" t="s">
        <v>2</v>
      </c>
      <c r="B1041" s="25" t="s">
        <v>2</v>
      </c>
      <c r="C1041" s="40" t="s">
        <v>2</v>
      </c>
      <c r="D1041" s="41" t="s">
        <v>2</v>
      </c>
      <c r="E1041" s="41" t="s">
        <v>2</v>
      </c>
      <c r="F1041" s="25" t="s">
        <v>2</v>
      </c>
      <c r="H1041" s="42">
        <v>0</v>
      </c>
      <c r="I1041" s="42">
        <v>0</v>
      </c>
      <c r="J1041" s="42">
        <v>0</v>
      </c>
      <c r="K1041" s="42">
        <v>3152</v>
      </c>
      <c r="L1041" s="42">
        <v>0</v>
      </c>
      <c r="M1041" s="42">
        <v>3152</v>
      </c>
      <c r="N1041" s="43">
        <v>-3152</v>
      </c>
      <c r="O1041" s="45">
        <v>-1</v>
      </c>
      <c r="P1041" s="42">
        <v>5648</v>
      </c>
      <c r="Q1041" s="42">
        <v>0</v>
      </c>
      <c r="R1041" s="42">
        <v>5648</v>
      </c>
      <c r="S1041" s="43">
        <v>-5648</v>
      </c>
      <c r="T1041" s="45">
        <v>-1</v>
      </c>
    </row>
    <row r="1042" spans="1:20" ht="14.4" hidden="1" customHeight="1" outlineLevel="4" collapsed="1" x14ac:dyDescent="0.3">
      <c r="A1042" s="25" t="s">
        <v>2</v>
      </c>
      <c r="B1042" s="25" t="s">
        <v>2</v>
      </c>
      <c r="C1042" s="40" t="s">
        <v>2</v>
      </c>
      <c r="D1042" s="41" t="s">
        <v>2</v>
      </c>
      <c r="E1042" s="41" t="s">
        <v>2</v>
      </c>
      <c r="F1042" s="25" t="s">
        <v>2</v>
      </c>
      <c r="H1042" s="42">
        <v>78403</v>
      </c>
      <c r="I1042" s="42">
        <v>0</v>
      </c>
      <c r="J1042" s="42">
        <v>78403</v>
      </c>
      <c r="K1042" s="42">
        <v>42826</v>
      </c>
      <c r="L1042" s="42">
        <v>0</v>
      </c>
      <c r="M1042" s="42">
        <v>42826</v>
      </c>
      <c r="N1042" s="42">
        <v>35577</v>
      </c>
      <c r="O1042" s="38">
        <v>0.5462290983763376</v>
      </c>
      <c r="P1042" s="42">
        <v>90325.06</v>
      </c>
      <c r="Q1042" s="42">
        <v>0</v>
      </c>
      <c r="R1042" s="42">
        <v>90325.06</v>
      </c>
      <c r="S1042" s="43">
        <v>-11922.06</v>
      </c>
      <c r="T1042" s="38">
        <v>1.1520612731655677</v>
      </c>
    </row>
    <row r="1043" spans="1:20" ht="14.4" hidden="1" customHeight="1" outlineLevel="4" collapsed="1" x14ac:dyDescent="0.3">
      <c r="A1043" s="25" t="s">
        <v>2</v>
      </c>
      <c r="B1043" s="25" t="s">
        <v>2</v>
      </c>
      <c r="C1043" s="40" t="s">
        <v>2</v>
      </c>
      <c r="D1043" s="41" t="s">
        <v>2</v>
      </c>
      <c r="E1043" s="41" t="s">
        <v>2</v>
      </c>
      <c r="F1043" s="25" t="s">
        <v>2</v>
      </c>
      <c r="H1043" s="42">
        <v>77976</v>
      </c>
      <c r="I1043" s="42">
        <v>0</v>
      </c>
      <c r="J1043" s="42">
        <v>77976</v>
      </c>
      <c r="K1043" s="42">
        <v>61764.03</v>
      </c>
      <c r="L1043" s="42">
        <v>0</v>
      </c>
      <c r="M1043" s="42">
        <v>61764.03</v>
      </c>
      <c r="N1043" s="42">
        <v>16211.97</v>
      </c>
      <c r="O1043" s="38">
        <v>0.79209025854108961</v>
      </c>
      <c r="P1043" s="42">
        <v>99803.13</v>
      </c>
      <c r="Q1043" s="42">
        <v>0</v>
      </c>
      <c r="R1043" s="42">
        <v>99803.13</v>
      </c>
      <c r="S1043" s="43">
        <v>-21827.13</v>
      </c>
      <c r="T1043" s="38">
        <v>1.2799211295783317</v>
      </c>
    </row>
    <row r="1044" spans="1:20" ht="14.4" hidden="1" customHeight="1" outlineLevel="4" collapsed="1" x14ac:dyDescent="0.3">
      <c r="A1044" s="25" t="s">
        <v>2</v>
      </c>
      <c r="B1044" s="25" t="s">
        <v>2</v>
      </c>
      <c r="C1044" s="40" t="s">
        <v>2</v>
      </c>
      <c r="D1044" s="41" t="s">
        <v>2</v>
      </c>
      <c r="E1044" s="41" t="s">
        <v>2</v>
      </c>
      <c r="F1044" s="25" t="s">
        <v>2</v>
      </c>
      <c r="H1044" s="42">
        <v>301677</v>
      </c>
      <c r="I1044" s="42">
        <v>7387</v>
      </c>
      <c r="J1044" s="42">
        <v>309064</v>
      </c>
      <c r="K1044" s="42">
        <v>184285.16</v>
      </c>
      <c r="L1044" s="42">
        <v>7387.45</v>
      </c>
      <c r="M1044" s="42">
        <v>191672.61</v>
      </c>
      <c r="N1044" s="42">
        <v>117391.39</v>
      </c>
      <c r="O1044" s="38">
        <v>0.62017125902725645</v>
      </c>
      <c r="P1044" s="42">
        <v>348403.23666699999</v>
      </c>
      <c r="Q1044" s="42">
        <v>0</v>
      </c>
      <c r="R1044" s="42">
        <v>348403.23666699999</v>
      </c>
      <c r="S1044" s="43">
        <v>-46726.686667000002</v>
      </c>
      <c r="T1044" s="38">
        <v>1.1511877367373748</v>
      </c>
    </row>
    <row r="1045" spans="1:20" ht="14.4" hidden="1" customHeight="1" outlineLevel="4" collapsed="1" x14ac:dyDescent="0.3">
      <c r="A1045" s="25" t="s">
        <v>2</v>
      </c>
      <c r="B1045" s="25" t="s">
        <v>2</v>
      </c>
      <c r="C1045" s="40" t="s">
        <v>2</v>
      </c>
      <c r="D1045" s="41" t="s">
        <v>2</v>
      </c>
      <c r="E1045" s="41" t="s">
        <v>2</v>
      </c>
      <c r="F1045" s="25" t="s">
        <v>2</v>
      </c>
      <c r="H1045" s="42">
        <v>0</v>
      </c>
      <c r="I1045" s="42">
        <v>13000</v>
      </c>
      <c r="J1045" s="42">
        <v>13000</v>
      </c>
      <c r="K1045" s="42">
        <v>2401</v>
      </c>
      <c r="L1045" s="42">
        <v>0</v>
      </c>
      <c r="M1045" s="42">
        <v>2401</v>
      </c>
      <c r="N1045" s="42">
        <v>10599</v>
      </c>
      <c r="O1045" s="38">
        <v>0.18469230769230768</v>
      </c>
      <c r="P1045" s="42">
        <v>4662.97</v>
      </c>
      <c r="Q1045" s="42">
        <v>0</v>
      </c>
      <c r="R1045" s="42">
        <v>4662.97</v>
      </c>
      <c r="S1045" s="42">
        <v>8337.0300000000007</v>
      </c>
      <c r="T1045" s="38">
        <v>0.35869000000000001</v>
      </c>
    </row>
    <row r="1046" spans="1:20" ht="14.4" hidden="1" customHeight="1" outlineLevel="4" collapsed="1" x14ac:dyDescent="0.3">
      <c r="A1046" s="25" t="s">
        <v>2</v>
      </c>
      <c r="B1046" s="25" t="s">
        <v>2</v>
      </c>
      <c r="C1046" s="40" t="s">
        <v>2</v>
      </c>
      <c r="D1046" s="41" t="s">
        <v>2</v>
      </c>
      <c r="E1046" s="41" t="s">
        <v>2</v>
      </c>
      <c r="F1046" s="25" t="s">
        <v>2</v>
      </c>
      <c r="H1046" s="42">
        <v>198000</v>
      </c>
      <c r="I1046" s="42">
        <v>39207</v>
      </c>
      <c r="J1046" s="42">
        <v>237207</v>
      </c>
      <c r="K1046" s="42">
        <v>208141.65</v>
      </c>
      <c r="L1046" s="42">
        <v>0</v>
      </c>
      <c r="M1046" s="42">
        <v>208141.65</v>
      </c>
      <c r="N1046" s="42">
        <v>29065.35</v>
      </c>
      <c r="O1046" s="38">
        <v>0.87746841366401496</v>
      </c>
      <c r="P1046" s="42">
        <v>265206.67666599998</v>
      </c>
      <c r="Q1046" s="42">
        <v>0</v>
      </c>
      <c r="R1046" s="42">
        <v>265206.67666599998</v>
      </c>
      <c r="S1046" s="43">
        <v>-27999.676665999999</v>
      </c>
      <c r="T1046" s="38">
        <v>1.1180389982841989</v>
      </c>
    </row>
    <row r="1047" spans="1:20" ht="14.4" hidden="1" customHeight="1" outlineLevel="4" collapsed="1" x14ac:dyDescent="0.3">
      <c r="A1047" s="25" t="s">
        <v>2</v>
      </c>
      <c r="B1047" s="25" t="s">
        <v>2</v>
      </c>
      <c r="C1047" s="40" t="s">
        <v>2</v>
      </c>
      <c r="D1047" s="41" t="s">
        <v>2</v>
      </c>
      <c r="E1047" s="41" t="s">
        <v>2</v>
      </c>
      <c r="F1047" s="25" t="s">
        <v>2</v>
      </c>
      <c r="H1047" s="42">
        <v>0</v>
      </c>
      <c r="I1047" s="42">
        <v>5800</v>
      </c>
      <c r="J1047" s="42">
        <v>5800</v>
      </c>
      <c r="K1047" s="42">
        <v>0</v>
      </c>
      <c r="L1047" s="42">
        <v>0</v>
      </c>
      <c r="M1047" s="42">
        <v>0</v>
      </c>
      <c r="N1047" s="42">
        <v>5800</v>
      </c>
      <c r="O1047" s="38">
        <v>0</v>
      </c>
      <c r="P1047" s="42">
        <v>0</v>
      </c>
      <c r="Q1047" s="42">
        <v>0</v>
      </c>
      <c r="R1047" s="42">
        <v>0</v>
      </c>
      <c r="S1047" s="42">
        <v>5800</v>
      </c>
      <c r="T1047" s="38">
        <v>0</v>
      </c>
    </row>
    <row r="1048" spans="1:20" ht="14.4" hidden="1" customHeight="1" outlineLevel="4" collapsed="1" x14ac:dyDescent="0.3">
      <c r="A1048" s="25" t="s">
        <v>2</v>
      </c>
      <c r="B1048" s="25" t="s">
        <v>2</v>
      </c>
      <c r="C1048" s="40" t="s">
        <v>2</v>
      </c>
      <c r="D1048" s="41" t="s">
        <v>2</v>
      </c>
      <c r="E1048" s="41" t="s">
        <v>2</v>
      </c>
      <c r="F1048" s="25" t="s">
        <v>2</v>
      </c>
      <c r="H1048" s="42">
        <v>101476</v>
      </c>
      <c r="I1048" s="42">
        <v>16000</v>
      </c>
      <c r="J1048" s="42">
        <v>117476</v>
      </c>
      <c r="K1048" s="42">
        <v>69394.98</v>
      </c>
      <c r="L1048" s="42">
        <v>0</v>
      </c>
      <c r="M1048" s="42">
        <v>69394.98</v>
      </c>
      <c r="N1048" s="42">
        <v>48081.02</v>
      </c>
      <c r="O1048" s="38">
        <v>0.59071623140045626</v>
      </c>
      <c r="P1048" s="42">
        <v>139157.1</v>
      </c>
      <c r="Q1048" s="42">
        <v>0</v>
      </c>
      <c r="R1048" s="42">
        <v>139157.1</v>
      </c>
      <c r="S1048" s="43">
        <v>-21681.1</v>
      </c>
      <c r="T1048" s="38">
        <v>1.1845576968912799</v>
      </c>
    </row>
    <row r="1049" spans="1:20" ht="14.4" hidden="1" customHeight="1" outlineLevel="4" collapsed="1" x14ac:dyDescent="0.3">
      <c r="A1049" s="25" t="s">
        <v>2</v>
      </c>
      <c r="B1049" s="25" t="s">
        <v>2</v>
      </c>
      <c r="C1049" s="40" t="s">
        <v>2</v>
      </c>
      <c r="D1049" s="41" t="s">
        <v>2</v>
      </c>
      <c r="E1049" s="41" t="s">
        <v>2</v>
      </c>
      <c r="F1049" s="25" t="s">
        <v>2</v>
      </c>
      <c r="H1049" s="42">
        <v>73927</v>
      </c>
      <c r="I1049" s="42">
        <v>50749</v>
      </c>
      <c r="J1049" s="42">
        <v>124676</v>
      </c>
      <c r="K1049" s="42">
        <v>59903.59</v>
      </c>
      <c r="L1049" s="42">
        <v>0</v>
      </c>
      <c r="M1049" s="42">
        <v>59903.59</v>
      </c>
      <c r="N1049" s="42">
        <v>64772.41</v>
      </c>
      <c r="O1049" s="38">
        <v>0.4804741088902435</v>
      </c>
      <c r="P1049" s="42">
        <v>140559.67333300001</v>
      </c>
      <c r="Q1049" s="42">
        <v>0</v>
      </c>
      <c r="R1049" s="42">
        <v>140559.67333300001</v>
      </c>
      <c r="S1049" s="43">
        <v>-15883.673333000001</v>
      </c>
      <c r="T1049" s="38">
        <v>1.1273996064439027</v>
      </c>
    </row>
    <row r="1050" spans="1:20" ht="14.4" hidden="1" customHeight="1" outlineLevel="4" collapsed="1" x14ac:dyDescent="0.3">
      <c r="A1050" s="25" t="s">
        <v>2</v>
      </c>
      <c r="B1050" s="25" t="s">
        <v>2</v>
      </c>
      <c r="C1050" s="40" t="s">
        <v>2</v>
      </c>
      <c r="D1050" s="41" t="s">
        <v>2</v>
      </c>
      <c r="E1050" s="41" t="s">
        <v>2</v>
      </c>
      <c r="F1050" s="25" t="s">
        <v>2</v>
      </c>
      <c r="H1050" s="42">
        <v>0</v>
      </c>
      <c r="I1050" s="42">
        <v>4965</v>
      </c>
      <c r="J1050" s="42">
        <v>4965</v>
      </c>
      <c r="K1050" s="42">
        <v>1504</v>
      </c>
      <c r="L1050" s="42">
        <v>0</v>
      </c>
      <c r="M1050" s="42">
        <v>1504</v>
      </c>
      <c r="N1050" s="42">
        <v>3461</v>
      </c>
      <c r="O1050" s="38">
        <v>0.30292044310171201</v>
      </c>
      <c r="P1050" s="42">
        <v>2944</v>
      </c>
      <c r="Q1050" s="42">
        <v>0</v>
      </c>
      <c r="R1050" s="42">
        <v>2944</v>
      </c>
      <c r="S1050" s="42">
        <v>2021</v>
      </c>
      <c r="T1050" s="38">
        <v>0.59295065458207452</v>
      </c>
    </row>
    <row r="1051" spans="1:20" ht="14.4" hidden="1" customHeight="1" outlineLevel="4" collapsed="1" x14ac:dyDescent="0.3">
      <c r="A1051" s="25" t="s">
        <v>2</v>
      </c>
      <c r="B1051" s="25" t="s">
        <v>2</v>
      </c>
      <c r="C1051" s="40" t="s">
        <v>2</v>
      </c>
      <c r="D1051" s="41" t="s">
        <v>2</v>
      </c>
      <c r="E1051" s="41" t="s">
        <v>2</v>
      </c>
      <c r="F1051" s="25" t="s">
        <v>2</v>
      </c>
      <c r="H1051" s="42">
        <v>0</v>
      </c>
      <c r="I1051" s="42">
        <v>8000</v>
      </c>
      <c r="J1051" s="42">
        <v>8000</v>
      </c>
      <c r="K1051" s="42">
        <v>3649.05</v>
      </c>
      <c r="L1051" s="42">
        <v>0</v>
      </c>
      <c r="M1051" s="42">
        <v>3649.05</v>
      </c>
      <c r="N1051" s="42">
        <v>4350.95</v>
      </c>
      <c r="O1051" s="38">
        <v>0.45613124999999999</v>
      </c>
      <c r="P1051" s="42">
        <v>3649.05</v>
      </c>
      <c r="Q1051" s="42">
        <v>0</v>
      </c>
      <c r="R1051" s="42">
        <v>3649.05</v>
      </c>
      <c r="S1051" s="42">
        <v>4350.95</v>
      </c>
      <c r="T1051" s="38">
        <v>0.45613124999999999</v>
      </c>
    </row>
    <row r="1052" spans="1:20" ht="14.4" hidden="1" customHeight="1" outlineLevel="4" collapsed="1" x14ac:dyDescent="0.3">
      <c r="A1052" s="25" t="s">
        <v>2</v>
      </c>
      <c r="B1052" s="25" t="s">
        <v>2</v>
      </c>
      <c r="C1052" s="40" t="s">
        <v>2</v>
      </c>
      <c r="D1052" s="41" t="s">
        <v>2</v>
      </c>
      <c r="E1052" s="41" t="s">
        <v>2</v>
      </c>
      <c r="F1052" s="25" t="s">
        <v>2</v>
      </c>
      <c r="H1052" s="42">
        <v>73597</v>
      </c>
      <c r="I1052" s="43">
        <v>-10690</v>
      </c>
      <c r="J1052" s="42">
        <v>62907</v>
      </c>
      <c r="K1052" s="42">
        <v>0</v>
      </c>
      <c r="L1052" s="42">
        <v>0</v>
      </c>
      <c r="M1052" s="42">
        <v>0</v>
      </c>
      <c r="N1052" s="42">
        <v>62907</v>
      </c>
      <c r="O1052" s="38">
        <v>0</v>
      </c>
      <c r="P1052" s="42">
        <v>0</v>
      </c>
      <c r="Q1052" s="43">
        <v>-7446</v>
      </c>
      <c r="R1052" s="43">
        <v>-7446</v>
      </c>
      <c r="S1052" s="42">
        <v>70353</v>
      </c>
      <c r="T1052" s="45">
        <v>-0.11836520577996089</v>
      </c>
    </row>
    <row r="1053" spans="1:20" ht="14.4" hidden="1" customHeight="1" outlineLevel="4" collapsed="1" x14ac:dyDescent="0.3">
      <c r="A1053" s="25" t="s">
        <v>2</v>
      </c>
      <c r="B1053" s="25" t="s">
        <v>2</v>
      </c>
      <c r="C1053" s="40" t="s">
        <v>2</v>
      </c>
      <c r="D1053" s="41" t="s">
        <v>2</v>
      </c>
      <c r="E1053" s="41" t="s">
        <v>2</v>
      </c>
      <c r="F1053" s="25" t="s">
        <v>2</v>
      </c>
      <c r="H1053" s="42">
        <v>4000</v>
      </c>
      <c r="I1053" s="42">
        <v>0</v>
      </c>
      <c r="J1053" s="42">
        <v>4000</v>
      </c>
      <c r="K1053" s="42">
        <v>0</v>
      </c>
      <c r="L1053" s="42">
        <v>0</v>
      </c>
      <c r="M1053" s="42">
        <v>0</v>
      </c>
      <c r="N1053" s="42">
        <v>4000</v>
      </c>
      <c r="O1053" s="38">
        <v>0</v>
      </c>
      <c r="P1053" s="42">
        <v>1514.4</v>
      </c>
      <c r="Q1053" s="42">
        <v>0</v>
      </c>
      <c r="R1053" s="42">
        <v>1514.4</v>
      </c>
      <c r="S1053" s="42">
        <v>2485.6</v>
      </c>
      <c r="T1053" s="38">
        <v>0.37859999999999999</v>
      </c>
    </row>
    <row r="1054" spans="1:20" ht="14.4" hidden="1" customHeight="1" outlineLevel="4" collapsed="1" x14ac:dyDescent="0.3">
      <c r="A1054" s="25" t="s">
        <v>2</v>
      </c>
      <c r="B1054" s="25" t="s">
        <v>2</v>
      </c>
      <c r="C1054" s="40" t="s">
        <v>2</v>
      </c>
      <c r="D1054" s="41" t="s">
        <v>2</v>
      </c>
      <c r="E1054" s="41" t="s">
        <v>2</v>
      </c>
      <c r="F1054" s="25" t="s">
        <v>2</v>
      </c>
      <c r="H1054" s="42">
        <v>500</v>
      </c>
      <c r="I1054" s="42">
        <v>38716</v>
      </c>
      <c r="J1054" s="42">
        <v>39216</v>
      </c>
      <c r="K1054" s="42">
        <v>7196.95</v>
      </c>
      <c r="L1054" s="42">
        <v>0</v>
      </c>
      <c r="M1054" s="42">
        <v>7196.95</v>
      </c>
      <c r="N1054" s="42">
        <v>32019.05</v>
      </c>
      <c r="O1054" s="38">
        <v>0.18352075683394534</v>
      </c>
      <c r="P1054" s="42">
        <v>17716.150000000001</v>
      </c>
      <c r="Q1054" s="42">
        <v>0</v>
      </c>
      <c r="R1054" s="42">
        <v>17716.150000000001</v>
      </c>
      <c r="S1054" s="42">
        <v>21499.85</v>
      </c>
      <c r="T1054" s="38">
        <v>0.45175821093431251</v>
      </c>
    </row>
    <row r="1055" spans="1:20" ht="14.4" hidden="1" customHeight="1" outlineLevel="4" collapsed="1" x14ac:dyDescent="0.3">
      <c r="A1055" s="25" t="s">
        <v>2</v>
      </c>
      <c r="B1055" s="25" t="s">
        <v>2</v>
      </c>
      <c r="C1055" s="40" t="s">
        <v>2</v>
      </c>
      <c r="D1055" s="41" t="s">
        <v>2</v>
      </c>
      <c r="E1055" s="41" t="s">
        <v>2</v>
      </c>
      <c r="F1055" s="25" t="s">
        <v>2</v>
      </c>
      <c r="H1055" s="42">
        <v>100</v>
      </c>
      <c r="I1055" s="42">
        <v>1751</v>
      </c>
      <c r="J1055" s="42">
        <v>1851</v>
      </c>
      <c r="K1055" s="42">
        <v>0</v>
      </c>
      <c r="L1055" s="42">
        <v>0</v>
      </c>
      <c r="M1055" s="42">
        <v>0</v>
      </c>
      <c r="N1055" s="42">
        <v>1851</v>
      </c>
      <c r="O1055" s="38">
        <v>0</v>
      </c>
      <c r="P1055" s="42">
        <v>0</v>
      </c>
      <c r="Q1055" s="42">
        <v>0</v>
      </c>
      <c r="R1055" s="42">
        <v>0</v>
      </c>
      <c r="S1055" s="42">
        <v>1851</v>
      </c>
      <c r="T1055" s="38">
        <v>0</v>
      </c>
    </row>
    <row r="1056" spans="1:20" ht="14.4" hidden="1" customHeight="1" outlineLevel="4" collapsed="1" x14ac:dyDescent="0.3">
      <c r="A1056" s="25" t="s">
        <v>2</v>
      </c>
      <c r="B1056" s="25" t="s">
        <v>2</v>
      </c>
      <c r="C1056" s="40" t="s">
        <v>2</v>
      </c>
      <c r="D1056" s="41" t="s">
        <v>2</v>
      </c>
      <c r="E1056" s="41" t="s">
        <v>2</v>
      </c>
      <c r="F1056" s="25" t="s">
        <v>2</v>
      </c>
      <c r="H1056" s="42">
        <v>0</v>
      </c>
      <c r="I1056" s="43">
        <v>-44</v>
      </c>
      <c r="J1056" s="43">
        <v>-44</v>
      </c>
      <c r="K1056" s="42">
        <v>0</v>
      </c>
      <c r="L1056" s="42">
        <v>0</v>
      </c>
      <c r="M1056" s="42">
        <v>0</v>
      </c>
      <c r="N1056" s="43">
        <v>-44</v>
      </c>
      <c r="O1056" s="38">
        <v>0</v>
      </c>
      <c r="P1056" s="42">
        <v>0</v>
      </c>
      <c r="Q1056" s="42">
        <v>0</v>
      </c>
      <c r="R1056" s="42">
        <v>0</v>
      </c>
      <c r="S1056" s="43">
        <v>-44</v>
      </c>
      <c r="T1056" s="38">
        <v>0</v>
      </c>
    </row>
    <row r="1057" spans="1:20" ht="14.4" hidden="1" customHeight="1" outlineLevel="4" collapsed="1" x14ac:dyDescent="0.3">
      <c r="A1057" s="25" t="s">
        <v>2</v>
      </c>
      <c r="B1057" s="25" t="s">
        <v>2</v>
      </c>
      <c r="C1057" s="40" t="s">
        <v>2</v>
      </c>
      <c r="D1057" s="41" t="s">
        <v>2</v>
      </c>
      <c r="E1057" s="41" t="s">
        <v>2</v>
      </c>
      <c r="F1057" s="25" t="s">
        <v>2</v>
      </c>
      <c r="H1057" s="42">
        <v>0</v>
      </c>
      <c r="I1057" s="42">
        <v>468</v>
      </c>
      <c r="J1057" s="42">
        <v>468</v>
      </c>
      <c r="K1057" s="42">
        <v>0</v>
      </c>
      <c r="L1057" s="42">
        <v>0</v>
      </c>
      <c r="M1057" s="42">
        <v>0</v>
      </c>
      <c r="N1057" s="42">
        <v>468</v>
      </c>
      <c r="O1057" s="38">
        <v>0</v>
      </c>
      <c r="P1057" s="42">
        <v>0</v>
      </c>
      <c r="Q1057" s="42">
        <v>0</v>
      </c>
      <c r="R1057" s="42">
        <v>0</v>
      </c>
      <c r="S1057" s="42">
        <v>468</v>
      </c>
      <c r="T1057" s="38">
        <v>0</v>
      </c>
    </row>
    <row r="1058" spans="1:20" ht="14.4" hidden="1" customHeight="1" outlineLevel="4" collapsed="1" x14ac:dyDescent="0.3">
      <c r="A1058" s="25" t="s">
        <v>2</v>
      </c>
      <c r="B1058" s="25" t="s">
        <v>2</v>
      </c>
      <c r="C1058" s="40" t="s">
        <v>2</v>
      </c>
      <c r="D1058" s="41" t="s">
        <v>2</v>
      </c>
      <c r="E1058" s="41" t="s">
        <v>2</v>
      </c>
      <c r="F1058" s="25" t="s">
        <v>2</v>
      </c>
      <c r="H1058" s="42">
        <v>0</v>
      </c>
      <c r="I1058" s="42">
        <v>150</v>
      </c>
      <c r="J1058" s="42">
        <v>150</v>
      </c>
      <c r="K1058" s="42">
        <v>0</v>
      </c>
      <c r="L1058" s="42">
        <v>0</v>
      </c>
      <c r="M1058" s="42">
        <v>0</v>
      </c>
      <c r="N1058" s="42">
        <v>150</v>
      </c>
      <c r="O1058" s="38">
        <v>0</v>
      </c>
      <c r="P1058" s="42">
        <v>0</v>
      </c>
      <c r="Q1058" s="42">
        <v>0</v>
      </c>
      <c r="R1058" s="42">
        <v>0</v>
      </c>
      <c r="S1058" s="42">
        <v>150</v>
      </c>
      <c r="T1058" s="38">
        <v>0</v>
      </c>
    </row>
    <row r="1059" spans="1:20" ht="14.4" hidden="1" customHeight="1" outlineLevel="4" collapsed="1" x14ac:dyDescent="0.3">
      <c r="A1059" s="25" t="s">
        <v>2</v>
      </c>
      <c r="B1059" s="25" t="s">
        <v>2</v>
      </c>
      <c r="C1059" s="40" t="s">
        <v>2</v>
      </c>
      <c r="D1059" s="41" t="s">
        <v>2</v>
      </c>
      <c r="E1059" s="41" t="s">
        <v>2</v>
      </c>
      <c r="F1059" s="25" t="s">
        <v>2</v>
      </c>
      <c r="H1059" s="42">
        <v>0</v>
      </c>
      <c r="I1059" s="42">
        <v>1158</v>
      </c>
      <c r="J1059" s="42">
        <v>1158</v>
      </c>
      <c r="K1059" s="42">
        <v>0</v>
      </c>
      <c r="L1059" s="42">
        <v>0</v>
      </c>
      <c r="M1059" s="42">
        <v>0</v>
      </c>
      <c r="N1059" s="42">
        <v>1158</v>
      </c>
      <c r="O1059" s="38">
        <v>0</v>
      </c>
      <c r="P1059" s="42">
        <v>0</v>
      </c>
      <c r="Q1059" s="42">
        <v>0</v>
      </c>
      <c r="R1059" s="42">
        <v>0</v>
      </c>
      <c r="S1059" s="42">
        <v>1158</v>
      </c>
      <c r="T1059" s="38">
        <v>0</v>
      </c>
    </row>
    <row r="1060" spans="1:20" ht="14.4" hidden="1" customHeight="1" outlineLevel="4" collapsed="1" x14ac:dyDescent="0.3">
      <c r="A1060" s="25" t="s">
        <v>2</v>
      </c>
      <c r="B1060" s="25" t="s">
        <v>2</v>
      </c>
      <c r="C1060" s="40" t="s">
        <v>2</v>
      </c>
      <c r="D1060" s="41" t="s">
        <v>2</v>
      </c>
      <c r="E1060" s="41" t="s">
        <v>2</v>
      </c>
      <c r="F1060" s="25" t="s">
        <v>2</v>
      </c>
      <c r="H1060" s="42">
        <v>0</v>
      </c>
      <c r="I1060" s="43">
        <v>-24</v>
      </c>
      <c r="J1060" s="43">
        <v>-24</v>
      </c>
      <c r="K1060" s="42">
        <v>0</v>
      </c>
      <c r="L1060" s="42">
        <v>0</v>
      </c>
      <c r="M1060" s="42">
        <v>0</v>
      </c>
      <c r="N1060" s="43">
        <v>-24</v>
      </c>
      <c r="O1060" s="38">
        <v>0</v>
      </c>
      <c r="P1060" s="42">
        <v>0</v>
      </c>
      <c r="Q1060" s="42">
        <v>0</v>
      </c>
      <c r="R1060" s="42">
        <v>0</v>
      </c>
      <c r="S1060" s="43">
        <v>-24</v>
      </c>
      <c r="T1060" s="38">
        <v>0</v>
      </c>
    </row>
    <row r="1061" spans="1:20" ht="14.4" hidden="1" customHeight="1" outlineLevel="4" collapsed="1" x14ac:dyDescent="0.3">
      <c r="A1061" s="25" t="s">
        <v>2</v>
      </c>
      <c r="B1061" s="25" t="s">
        <v>2</v>
      </c>
      <c r="C1061" s="40" t="s">
        <v>2</v>
      </c>
      <c r="D1061" s="41" t="s">
        <v>2</v>
      </c>
      <c r="E1061" s="41" t="s">
        <v>2</v>
      </c>
      <c r="F1061" s="25" t="s">
        <v>2</v>
      </c>
      <c r="H1061" s="42">
        <v>0</v>
      </c>
      <c r="I1061" s="42">
        <v>382</v>
      </c>
      <c r="J1061" s="42">
        <v>382</v>
      </c>
      <c r="K1061" s="42">
        <v>0</v>
      </c>
      <c r="L1061" s="42">
        <v>0</v>
      </c>
      <c r="M1061" s="42">
        <v>0</v>
      </c>
      <c r="N1061" s="42">
        <v>382</v>
      </c>
      <c r="O1061" s="38">
        <v>0</v>
      </c>
      <c r="P1061" s="42">
        <v>0</v>
      </c>
      <c r="Q1061" s="42">
        <v>0</v>
      </c>
      <c r="R1061" s="42">
        <v>0</v>
      </c>
      <c r="S1061" s="42">
        <v>382</v>
      </c>
      <c r="T1061" s="38">
        <v>0</v>
      </c>
    </row>
    <row r="1062" spans="1:20" ht="14.4" hidden="1" customHeight="1" outlineLevel="4" collapsed="1" x14ac:dyDescent="0.3">
      <c r="A1062" s="25" t="s">
        <v>2</v>
      </c>
      <c r="B1062" s="25" t="s">
        <v>2</v>
      </c>
      <c r="C1062" s="40" t="s">
        <v>2</v>
      </c>
      <c r="D1062" s="41" t="s">
        <v>2</v>
      </c>
      <c r="E1062" s="41" t="s">
        <v>2</v>
      </c>
      <c r="F1062" s="25" t="s">
        <v>2</v>
      </c>
      <c r="H1062" s="42">
        <v>0</v>
      </c>
      <c r="I1062" s="43">
        <v>-108</v>
      </c>
      <c r="J1062" s="43">
        <v>-108</v>
      </c>
      <c r="K1062" s="42">
        <v>0</v>
      </c>
      <c r="L1062" s="42">
        <v>0</v>
      </c>
      <c r="M1062" s="42">
        <v>0</v>
      </c>
      <c r="N1062" s="43">
        <v>-108</v>
      </c>
      <c r="O1062" s="38">
        <v>0</v>
      </c>
      <c r="P1062" s="42">
        <v>107.79</v>
      </c>
      <c r="Q1062" s="42">
        <v>0</v>
      </c>
      <c r="R1062" s="42">
        <v>107.79</v>
      </c>
      <c r="S1062" s="43">
        <v>-215.79</v>
      </c>
      <c r="T1062" s="45">
        <v>-0.99805555555555558</v>
      </c>
    </row>
    <row r="1063" spans="1:20" ht="14.4" hidden="1" customHeight="1" outlineLevel="4" collapsed="1" x14ac:dyDescent="0.3">
      <c r="A1063" s="25" t="s">
        <v>2</v>
      </c>
      <c r="B1063" s="25" t="s">
        <v>2</v>
      </c>
      <c r="C1063" s="40" t="s">
        <v>2</v>
      </c>
      <c r="D1063" s="41" t="s">
        <v>2</v>
      </c>
      <c r="E1063" s="41" t="s">
        <v>2</v>
      </c>
      <c r="F1063" s="25" t="s">
        <v>2</v>
      </c>
      <c r="H1063" s="42">
        <v>0</v>
      </c>
      <c r="I1063" s="43">
        <v>-125</v>
      </c>
      <c r="J1063" s="43">
        <v>-125</v>
      </c>
      <c r="K1063" s="42">
        <v>0</v>
      </c>
      <c r="L1063" s="42">
        <v>0</v>
      </c>
      <c r="M1063" s="42">
        <v>0</v>
      </c>
      <c r="N1063" s="43">
        <v>-125</v>
      </c>
      <c r="O1063" s="38">
        <v>0</v>
      </c>
      <c r="P1063" s="42">
        <v>125.08</v>
      </c>
      <c r="Q1063" s="43">
        <v>-250</v>
      </c>
      <c r="R1063" s="43">
        <v>-124.92</v>
      </c>
      <c r="S1063" s="43">
        <v>-0.08</v>
      </c>
      <c r="T1063" s="38">
        <v>0.99936000000000003</v>
      </c>
    </row>
    <row r="1064" spans="1:20" ht="14.4" hidden="1" customHeight="1" outlineLevel="4" collapsed="1" x14ac:dyDescent="0.3">
      <c r="A1064" s="25" t="s">
        <v>2</v>
      </c>
      <c r="B1064" s="25" t="s">
        <v>2</v>
      </c>
      <c r="C1064" s="40" t="s">
        <v>2</v>
      </c>
      <c r="D1064" s="41" t="s">
        <v>2</v>
      </c>
      <c r="E1064" s="41" t="s">
        <v>2</v>
      </c>
      <c r="F1064" s="25" t="s">
        <v>2</v>
      </c>
      <c r="H1064" s="42">
        <v>20000</v>
      </c>
      <c r="I1064" s="42">
        <v>43461</v>
      </c>
      <c r="J1064" s="42">
        <v>63461</v>
      </c>
      <c r="K1064" s="42">
        <v>13725.11</v>
      </c>
      <c r="L1064" s="42">
        <v>0</v>
      </c>
      <c r="M1064" s="42">
        <v>13725.11</v>
      </c>
      <c r="N1064" s="42">
        <v>49735.89</v>
      </c>
      <c r="O1064" s="38">
        <v>0.2162762956776603</v>
      </c>
      <c r="P1064" s="42">
        <v>31866.236666000001</v>
      </c>
      <c r="Q1064" s="42">
        <v>4000</v>
      </c>
      <c r="R1064" s="42">
        <v>35866.236665999997</v>
      </c>
      <c r="S1064" s="42">
        <v>27594.763333999999</v>
      </c>
      <c r="T1064" s="38">
        <v>0.56516973678322124</v>
      </c>
    </row>
    <row r="1065" spans="1:20" ht="14.4" hidden="1" customHeight="1" outlineLevel="4" collapsed="1" x14ac:dyDescent="0.3">
      <c r="A1065" s="25" t="s">
        <v>2</v>
      </c>
      <c r="B1065" s="25" t="s">
        <v>2</v>
      </c>
      <c r="C1065" s="40" t="s">
        <v>2</v>
      </c>
      <c r="D1065" s="41" t="s">
        <v>2</v>
      </c>
      <c r="E1065" s="41" t="s">
        <v>2</v>
      </c>
      <c r="F1065" s="25" t="s">
        <v>2</v>
      </c>
      <c r="H1065" s="42">
        <v>0</v>
      </c>
      <c r="I1065" s="42">
        <v>8069</v>
      </c>
      <c r="J1065" s="42">
        <v>8069</v>
      </c>
      <c r="K1065" s="42">
        <v>1895.07</v>
      </c>
      <c r="L1065" s="42">
        <v>0</v>
      </c>
      <c r="M1065" s="42">
        <v>1895.07</v>
      </c>
      <c r="N1065" s="42">
        <v>6173.93</v>
      </c>
      <c r="O1065" s="38">
        <v>0.23485809889701326</v>
      </c>
      <c r="P1065" s="42">
        <v>1733.743334</v>
      </c>
      <c r="Q1065" s="42">
        <v>0</v>
      </c>
      <c r="R1065" s="42">
        <v>1733.743334</v>
      </c>
      <c r="S1065" s="42">
        <v>6335.2566660000002</v>
      </c>
      <c r="T1065" s="38">
        <v>0.21486470863799728</v>
      </c>
    </row>
    <row r="1066" spans="1:20" ht="14.4" hidden="1" customHeight="1" outlineLevel="4" collapsed="1" x14ac:dyDescent="0.3">
      <c r="A1066" s="25" t="s">
        <v>2</v>
      </c>
      <c r="B1066" s="25" t="s">
        <v>2</v>
      </c>
      <c r="C1066" s="40" t="s">
        <v>2</v>
      </c>
      <c r="D1066" s="41" t="s">
        <v>2</v>
      </c>
      <c r="E1066" s="41" t="s">
        <v>2</v>
      </c>
      <c r="F1066" s="25" t="s">
        <v>2</v>
      </c>
      <c r="H1066" s="42">
        <v>3000</v>
      </c>
      <c r="I1066" s="42">
        <v>6002</v>
      </c>
      <c r="J1066" s="42">
        <v>9002</v>
      </c>
      <c r="K1066" s="42">
        <v>80.75</v>
      </c>
      <c r="L1066" s="42">
        <v>0</v>
      </c>
      <c r="M1066" s="42">
        <v>80.75</v>
      </c>
      <c r="N1066" s="42">
        <v>8921.25</v>
      </c>
      <c r="O1066" s="38">
        <v>8.9702288380359915E-3</v>
      </c>
      <c r="P1066" s="42">
        <v>80.75</v>
      </c>
      <c r="Q1066" s="42">
        <v>0</v>
      </c>
      <c r="R1066" s="42">
        <v>80.75</v>
      </c>
      <c r="S1066" s="42">
        <v>8921.25</v>
      </c>
      <c r="T1066" s="38">
        <v>8.9702288380359915E-3</v>
      </c>
    </row>
    <row r="1067" spans="1:20" ht="14.4" hidden="1" customHeight="1" outlineLevel="4" collapsed="1" x14ac:dyDescent="0.3">
      <c r="A1067" s="25" t="s">
        <v>2</v>
      </c>
      <c r="B1067" s="25" t="s">
        <v>2</v>
      </c>
      <c r="C1067" s="40" t="s">
        <v>2</v>
      </c>
      <c r="D1067" s="41" t="s">
        <v>2</v>
      </c>
      <c r="E1067" s="41" t="s">
        <v>2</v>
      </c>
      <c r="F1067" s="25" t="s">
        <v>2</v>
      </c>
      <c r="H1067" s="42">
        <v>0</v>
      </c>
      <c r="I1067" s="42">
        <v>44833</v>
      </c>
      <c r="J1067" s="42">
        <v>44833</v>
      </c>
      <c r="K1067" s="42">
        <v>7220.86</v>
      </c>
      <c r="L1067" s="42">
        <v>0</v>
      </c>
      <c r="M1067" s="42">
        <v>7220.86</v>
      </c>
      <c r="N1067" s="42">
        <v>37612.14</v>
      </c>
      <c r="O1067" s="38">
        <v>0.16106127183101734</v>
      </c>
      <c r="P1067" s="42">
        <v>7715.3466660000004</v>
      </c>
      <c r="Q1067" s="42">
        <v>0</v>
      </c>
      <c r="R1067" s="42">
        <v>7715.3466660000004</v>
      </c>
      <c r="S1067" s="42">
        <v>37117.653334000002</v>
      </c>
      <c r="T1067" s="38">
        <v>0.17209079619922824</v>
      </c>
    </row>
    <row r="1068" spans="1:20" ht="14.4" hidden="1" customHeight="1" outlineLevel="4" collapsed="1" x14ac:dyDescent="0.3">
      <c r="A1068" s="25" t="s">
        <v>2</v>
      </c>
      <c r="B1068" s="25" t="s">
        <v>2</v>
      </c>
      <c r="C1068" s="40" t="s">
        <v>2</v>
      </c>
      <c r="D1068" s="41" t="s">
        <v>2</v>
      </c>
      <c r="E1068" s="41" t="s">
        <v>2</v>
      </c>
      <c r="F1068" s="25" t="s">
        <v>2</v>
      </c>
      <c r="H1068" s="42">
        <v>0</v>
      </c>
      <c r="I1068" s="42">
        <v>9085</v>
      </c>
      <c r="J1068" s="42">
        <v>9085</v>
      </c>
      <c r="K1068" s="42">
        <v>0</v>
      </c>
      <c r="L1068" s="42">
        <v>0</v>
      </c>
      <c r="M1068" s="42">
        <v>0</v>
      </c>
      <c r="N1068" s="42">
        <v>9085</v>
      </c>
      <c r="O1068" s="38">
        <v>0</v>
      </c>
      <c r="P1068" s="42">
        <v>0</v>
      </c>
      <c r="Q1068" s="42">
        <v>0</v>
      </c>
      <c r="R1068" s="42">
        <v>0</v>
      </c>
      <c r="S1068" s="42">
        <v>9085</v>
      </c>
      <c r="T1068" s="38">
        <v>0</v>
      </c>
    </row>
    <row r="1069" spans="1:20" ht="14.4" hidden="1" customHeight="1" outlineLevel="4" collapsed="1" x14ac:dyDescent="0.3">
      <c r="A1069" s="25" t="s">
        <v>2</v>
      </c>
      <c r="B1069" s="25" t="s">
        <v>2</v>
      </c>
      <c r="C1069" s="40" t="s">
        <v>2</v>
      </c>
      <c r="D1069" s="41" t="s">
        <v>2</v>
      </c>
      <c r="E1069" s="41" t="s">
        <v>2</v>
      </c>
      <c r="F1069" s="25" t="s">
        <v>2</v>
      </c>
      <c r="H1069" s="42">
        <v>1000</v>
      </c>
      <c r="I1069" s="42">
        <v>14391</v>
      </c>
      <c r="J1069" s="42">
        <v>15391</v>
      </c>
      <c r="K1069" s="42">
        <v>7317.35</v>
      </c>
      <c r="L1069" s="42">
        <v>0</v>
      </c>
      <c r="M1069" s="42">
        <v>7317.35</v>
      </c>
      <c r="N1069" s="42">
        <v>8073.65</v>
      </c>
      <c r="O1069" s="38">
        <v>0.47543044636475862</v>
      </c>
      <c r="P1069" s="42">
        <v>18942.843333000001</v>
      </c>
      <c r="Q1069" s="42">
        <v>0</v>
      </c>
      <c r="R1069" s="42">
        <v>18942.843333000001</v>
      </c>
      <c r="S1069" s="43">
        <v>-3551.8433329999998</v>
      </c>
      <c r="T1069" s="38">
        <v>1.2307740454161522</v>
      </c>
    </row>
    <row r="1070" spans="1:20" ht="14.4" hidden="1" customHeight="1" outlineLevel="4" collapsed="1" x14ac:dyDescent="0.3">
      <c r="A1070" s="25" t="s">
        <v>2</v>
      </c>
      <c r="B1070" s="25" t="s">
        <v>2</v>
      </c>
      <c r="C1070" s="40" t="s">
        <v>2</v>
      </c>
      <c r="D1070" s="41" t="s">
        <v>2</v>
      </c>
      <c r="E1070" s="41" t="s">
        <v>2</v>
      </c>
      <c r="F1070" s="25" t="s">
        <v>2</v>
      </c>
      <c r="H1070" s="42">
        <v>0</v>
      </c>
      <c r="I1070" s="42">
        <v>5191</v>
      </c>
      <c r="J1070" s="42">
        <v>5191</v>
      </c>
      <c r="K1070" s="42">
        <v>1627.67</v>
      </c>
      <c r="L1070" s="42">
        <v>0</v>
      </c>
      <c r="M1070" s="42">
        <v>1627.67</v>
      </c>
      <c r="N1070" s="42">
        <v>3563.33</v>
      </c>
      <c r="O1070" s="38">
        <v>0.31355615488345212</v>
      </c>
      <c r="P1070" s="42">
        <v>4133.2700000000004</v>
      </c>
      <c r="Q1070" s="42">
        <v>0</v>
      </c>
      <c r="R1070" s="42">
        <v>4133.2700000000004</v>
      </c>
      <c r="S1070" s="42">
        <v>1057.73</v>
      </c>
      <c r="T1070" s="38">
        <v>0.79623771912926222</v>
      </c>
    </row>
    <row r="1071" spans="1:20" ht="14.4" hidden="1" customHeight="1" outlineLevel="4" collapsed="1" x14ac:dyDescent="0.3">
      <c r="A1071" s="25" t="s">
        <v>2</v>
      </c>
      <c r="B1071" s="25" t="s">
        <v>2</v>
      </c>
      <c r="C1071" s="40" t="s">
        <v>2</v>
      </c>
      <c r="D1071" s="41" t="s">
        <v>2</v>
      </c>
      <c r="E1071" s="41" t="s">
        <v>2</v>
      </c>
      <c r="F1071" s="25" t="s">
        <v>2</v>
      </c>
      <c r="H1071" s="42">
        <v>0</v>
      </c>
      <c r="I1071" s="42">
        <v>4486</v>
      </c>
      <c r="J1071" s="42">
        <v>4486</v>
      </c>
      <c r="K1071" s="42">
        <v>0</v>
      </c>
      <c r="L1071" s="42">
        <v>0</v>
      </c>
      <c r="M1071" s="42">
        <v>0</v>
      </c>
      <c r="N1071" s="42">
        <v>4486</v>
      </c>
      <c r="O1071" s="38">
        <v>0</v>
      </c>
      <c r="P1071" s="42">
        <v>0</v>
      </c>
      <c r="Q1071" s="42">
        <v>0</v>
      </c>
      <c r="R1071" s="42">
        <v>0</v>
      </c>
      <c r="S1071" s="42">
        <v>4486</v>
      </c>
      <c r="T1071" s="38">
        <v>0</v>
      </c>
    </row>
    <row r="1072" spans="1:20" ht="14.4" hidden="1" customHeight="1" outlineLevel="4" collapsed="1" x14ac:dyDescent="0.3">
      <c r="A1072" s="25" t="s">
        <v>2</v>
      </c>
      <c r="B1072" s="25" t="s">
        <v>2</v>
      </c>
      <c r="C1072" s="40" t="s">
        <v>2</v>
      </c>
      <c r="D1072" s="41" t="s">
        <v>2</v>
      </c>
      <c r="E1072" s="41" t="s">
        <v>2</v>
      </c>
      <c r="F1072" s="25" t="s">
        <v>2</v>
      </c>
      <c r="H1072" s="42">
        <v>0</v>
      </c>
      <c r="I1072" s="42">
        <v>9875</v>
      </c>
      <c r="J1072" s="42">
        <v>9875</v>
      </c>
      <c r="K1072" s="42">
        <v>0</v>
      </c>
      <c r="L1072" s="42">
        <v>0</v>
      </c>
      <c r="M1072" s="42">
        <v>0</v>
      </c>
      <c r="N1072" s="42">
        <v>9875</v>
      </c>
      <c r="O1072" s="38">
        <v>0</v>
      </c>
      <c r="P1072" s="42">
        <v>0</v>
      </c>
      <c r="Q1072" s="42">
        <v>0</v>
      </c>
      <c r="R1072" s="42">
        <v>0</v>
      </c>
      <c r="S1072" s="42">
        <v>9875</v>
      </c>
      <c r="T1072" s="38">
        <v>0</v>
      </c>
    </row>
    <row r="1073" spans="1:20" ht="14.4" hidden="1" customHeight="1" outlineLevel="4" collapsed="1" x14ac:dyDescent="0.3">
      <c r="A1073" s="25" t="s">
        <v>2</v>
      </c>
      <c r="B1073" s="25" t="s">
        <v>2</v>
      </c>
      <c r="C1073" s="40" t="s">
        <v>2</v>
      </c>
      <c r="D1073" s="41" t="s">
        <v>2</v>
      </c>
      <c r="E1073" s="41" t="s">
        <v>2</v>
      </c>
      <c r="F1073" s="25" t="s">
        <v>2</v>
      </c>
      <c r="H1073" s="42">
        <v>1500</v>
      </c>
      <c r="I1073" s="42">
        <v>0</v>
      </c>
      <c r="J1073" s="42">
        <v>1500</v>
      </c>
      <c r="K1073" s="42">
        <v>67.72</v>
      </c>
      <c r="L1073" s="42">
        <v>0</v>
      </c>
      <c r="M1073" s="42">
        <v>67.72</v>
      </c>
      <c r="N1073" s="42">
        <v>1432.28</v>
      </c>
      <c r="O1073" s="38">
        <v>4.5146666666666668E-2</v>
      </c>
      <c r="P1073" s="42">
        <v>81.323334000000003</v>
      </c>
      <c r="Q1073" s="42">
        <v>0</v>
      </c>
      <c r="R1073" s="42">
        <v>81.323334000000003</v>
      </c>
      <c r="S1073" s="42">
        <v>1418.6766660000001</v>
      </c>
      <c r="T1073" s="38">
        <v>5.4215555999999998E-2</v>
      </c>
    </row>
    <row r="1074" spans="1:20" ht="14.4" hidden="1" customHeight="1" outlineLevel="4" collapsed="1" x14ac:dyDescent="0.3">
      <c r="A1074" s="25" t="s">
        <v>2</v>
      </c>
      <c r="B1074" s="25" t="s">
        <v>2</v>
      </c>
      <c r="C1074" s="40" t="s">
        <v>2</v>
      </c>
      <c r="D1074" s="41" t="s">
        <v>2</v>
      </c>
      <c r="E1074" s="41" t="s">
        <v>2</v>
      </c>
      <c r="F1074" s="25" t="s">
        <v>2</v>
      </c>
      <c r="H1074" s="42">
        <v>6798</v>
      </c>
      <c r="I1074" s="42">
        <v>0</v>
      </c>
      <c r="J1074" s="42">
        <v>6798</v>
      </c>
      <c r="K1074" s="42">
        <v>1121.56</v>
      </c>
      <c r="L1074" s="42">
        <v>0</v>
      </c>
      <c r="M1074" s="42">
        <v>1121.56</v>
      </c>
      <c r="N1074" s="42">
        <v>5676.44</v>
      </c>
      <c r="O1074" s="38">
        <v>0.16498381877022653</v>
      </c>
      <c r="P1074" s="42">
        <v>1399.96</v>
      </c>
      <c r="Q1074" s="42">
        <v>0</v>
      </c>
      <c r="R1074" s="42">
        <v>1399.96</v>
      </c>
      <c r="S1074" s="42">
        <v>5398.04</v>
      </c>
      <c r="T1074" s="38">
        <v>0.20593704030597235</v>
      </c>
    </row>
    <row r="1075" spans="1:20" ht="14.4" hidden="1" customHeight="1" outlineLevel="4" collapsed="1" x14ac:dyDescent="0.3">
      <c r="A1075" s="25" t="s">
        <v>2</v>
      </c>
      <c r="B1075" s="25" t="s">
        <v>2</v>
      </c>
      <c r="C1075" s="40" t="s">
        <v>2</v>
      </c>
      <c r="D1075" s="41" t="s">
        <v>2</v>
      </c>
      <c r="E1075" s="41" t="s">
        <v>2</v>
      </c>
      <c r="F1075" s="25" t="s">
        <v>2</v>
      </c>
      <c r="H1075" s="42">
        <v>25000</v>
      </c>
      <c r="I1075" s="42">
        <v>2375</v>
      </c>
      <c r="J1075" s="42">
        <v>27375</v>
      </c>
      <c r="K1075" s="42">
        <v>241.4</v>
      </c>
      <c r="L1075" s="42">
        <v>0</v>
      </c>
      <c r="M1075" s="42">
        <v>241.4</v>
      </c>
      <c r="N1075" s="42">
        <v>27133.599999999999</v>
      </c>
      <c r="O1075" s="38">
        <v>8.8182648401826484E-3</v>
      </c>
      <c r="P1075" s="42">
        <v>54.003334000000002</v>
      </c>
      <c r="Q1075" s="42">
        <v>4534</v>
      </c>
      <c r="R1075" s="42">
        <v>4588.003334</v>
      </c>
      <c r="S1075" s="42">
        <v>22786.996665999999</v>
      </c>
      <c r="T1075" s="38">
        <v>0.16759829530593606</v>
      </c>
    </row>
    <row r="1076" spans="1:20" ht="14.4" hidden="1" customHeight="1" outlineLevel="4" collapsed="1" x14ac:dyDescent="0.3">
      <c r="A1076" s="25" t="s">
        <v>2</v>
      </c>
      <c r="B1076" s="25" t="s">
        <v>2</v>
      </c>
      <c r="C1076" s="40" t="s">
        <v>2</v>
      </c>
      <c r="D1076" s="41" t="s">
        <v>2</v>
      </c>
      <c r="E1076" s="41" t="s">
        <v>2</v>
      </c>
      <c r="F1076" s="25" t="s">
        <v>2</v>
      </c>
      <c r="H1076" s="42">
        <v>0</v>
      </c>
      <c r="I1076" s="42">
        <v>14041</v>
      </c>
      <c r="J1076" s="42">
        <v>14041</v>
      </c>
      <c r="K1076" s="42">
        <v>141.35</v>
      </c>
      <c r="L1076" s="42">
        <v>0</v>
      </c>
      <c r="M1076" s="42">
        <v>141.35</v>
      </c>
      <c r="N1076" s="42">
        <v>13899.65</v>
      </c>
      <c r="O1076" s="38">
        <v>1.0066946798661065E-2</v>
      </c>
      <c r="P1076" s="42">
        <v>141.35</v>
      </c>
      <c r="Q1076" s="42">
        <v>0</v>
      </c>
      <c r="R1076" s="42">
        <v>141.35</v>
      </c>
      <c r="S1076" s="42">
        <v>13899.65</v>
      </c>
      <c r="T1076" s="38">
        <v>1.0066946798661065E-2</v>
      </c>
    </row>
    <row r="1077" spans="1:20" ht="14.4" hidden="1" customHeight="1" outlineLevel="4" collapsed="1" x14ac:dyDescent="0.3">
      <c r="A1077" s="25" t="s">
        <v>2</v>
      </c>
      <c r="B1077" s="25" t="s">
        <v>2</v>
      </c>
      <c r="C1077" s="40" t="s">
        <v>2</v>
      </c>
      <c r="D1077" s="41" t="s">
        <v>2</v>
      </c>
      <c r="E1077" s="41" t="s">
        <v>2</v>
      </c>
      <c r="F1077" s="25" t="s">
        <v>2</v>
      </c>
      <c r="H1077" s="42">
        <v>0</v>
      </c>
      <c r="I1077" s="42">
        <v>504</v>
      </c>
      <c r="J1077" s="42">
        <v>504</v>
      </c>
      <c r="K1077" s="42">
        <v>0</v>
      </c>
      <c r="L1077" s="42">
        <v>0</v>
      </c>
      <c r="M1077" s="42">
        <v>0</v>
      </c>
      <c r="N1077" s="42">
        <v>504</v>
      </c>
      <c r="O1077" s="38">
        <v>0</v>
      </c>
      <c r="P1077" s="42">
        <v>0</v>
      </c>
      <c r="Q1077" s="42">
        <v>0</v>
      </c>
      <c r="R1077" s="42">
        <v>0</v>
      </c>
      <c r="S1077" s="42">
        <v>504</v>
      </c>
      <c r="T1077" s="38">
        <v>0</v>
      </c>
    </row>
    <row r="1078" spans="1:20" ht="14.4" hidden="1" customHeight="1" outlineLevel="4" collapsed="1" x14ac:dyDescent="0.3">
      <c r="A1078" s="25" t="s">
        <v>2</v>
      </c>
      <c r="B1078" s="25" t="s">
        <v>2</v>
      </c>
      <c r="C1078" s="40" t="s">
        <v>2</v>
      </c>
      <c r="D1078" s="41" t="s">
        <v>2</v>
      </c>
      <c r="E1078" s="41" t="s">
        <v>2</v>
      </c>
      <c r="F1078" s="25" t="s">
        <v>2</v>
      </c>
      <c r="H1078" s="42">
        <v>1000</v>
      </c>
      <c r="I1078" s="42">
        <v>21162</v>
      </c>
      <c r="J1078" s="42">
        <v>22162</v>
      </c>
      <c r="K1078" s="42">
        <v>0</v>
      </c>
      <c r="L1078" s="42">
        <v>0</v>
      </c>
      <c r="M1078" s="42">
        <v>0</v>
      </c>
      <c r="N1078" s="42">
        <v>22162</v>
      </c>
      <c r="O1078" s="38">
        <v>0</v>
      </c>
      <c r="P1078" s="42">
        <v>0</v>
      </c>
      <c r="Q1078" s="42">
        <v>0</v>
      </c>
      <c r="R1078" s="42">
        <v>0</v>
      </c>
      <c r="S1078" s="42">
        <v>22162</v>
      </c>
      <c r="T1078" s="38">
        <v>0</v>
      </c>
    </row>
    <row r="1079" spans="1:20" ht="14.4" hidden="1" customHeight="1" outlineLevel="4" collapsed="1" x14ac:dyDescent="0.3">
      <c r="A1079" s="25" t="s">
        <v>2</v>
      </c>
      <c r="B1079" s="25" t="s">
        <v>2</v>
      </c>
      <c r="C1079" s="40" t="s">
        <v>2</v>
      </c>
      <c r="D1079" s="41" t="s">
        <v>2</v>
      </c>
      <c r="E1079" s="41" t="s">
        <v>2</v>
      </c>
      <c r="F1079" s="25" t="s">
        <v>2</v>
      </c>
      <c r="H1079" s="42">
        <v>345000</v>
      </c>
      <c r="I1079" s="43">
        <v>-25791</v>
      </c>
      <c r="J1079" s="42">
        <v>319209</v>
      </c>
      <c r="K1079" s="42">
        <v>277531.14</v>
      </c>
      <c r="L1079" s="42">
        <v>10547.3</v>
      </c>
      <c r="M1079" s="42">
        <v>288078.44</v>
      </c>
      <c r="N1079" s="42">
        <v>31130.560000000001</v>
      </c>
      <c r="O1079" s="38">
        <v>0.90247593269613324</v>
      </c>
      <c r="P1079" s="42">
        <v>413226.41333200003</v>
      </c>
      <c r="Q1079" s="42">
        <v>0</v>
      </c>
      <c r="R1079" s="42">
        <v>413226.41333200003</v>
      </c>
      <c r="S1079" s="43">
        <v>-104564.713332</v>
      </c>
      <c r="T1079" s="38">
        <v>1.3275744522616844</v>
      </c>
    </row>
    <row r="1080" spans="1:20" ht="14.4" hidden="1" customHeight="1" outlineLevel="4" collapsed="1" x14ac:dyDescent="0.3">
      <c r="A1080" s="25" t="s">
        <v>2</v>
      </c>
      <c r="B1080" s="25" t="s">
        <v>2</v>
      </c>
      <c r="C1080" s="40" t="s">
        <v>2</v>
      </c>
      <c r="D1080" s="41" t="s">
        <v>2</v>
      </c>
      <c r="E1080" s="41" t="s">
        <v>2</v>
      </c>
      <c r="F1080" s="25" t="s">
        <v>2</v>
      </c>
      <c r="H1080" s="42">
        <v>0</v>
      </c>
      <c r="I1080" s="42">
        <v>0</v>
      </c>
      <c r="J1080" s="42">
        <v>0</v>
      </c>
      <c r="K1080" s="42">
        <v>26298</v>
      </c>
      <c r="L1080" s="42">
        <v>0</v>
      </c>
      <c r="M1080" s="42">
        <v>26298</v>
      </c>
      <c r="N1080" s="43">
        <v>-26298</v>
      </c>
      <c r="O1080" s="45">
        <v>-1</v>
      </c>
      <c r="P1080" s="42">
        <v>26298</v>
      </c>
      <c r="Q1080" s="42">
        <v>0</v>
      </c>
      <c r="R1080" s="42">
        <v>26298</v>
      </c>
      <c r="S1080" s="43">
        <v>-26298</v>
      </c>
      <c r="T1080" s="45">
        <v>-1</v>
      </c>
    </row>
    <row r="1081" spans="1:20" ht="14.4" hidden="1" customHeight="1" outlineLevel="4" collapsed="1" x14ac:dyDescent="0.3">
      <c r="A1081" s="25" t="s">
        <v>2</v>
      </c>
      <c r="B1081" s="25" t="s">
        <v>2</v>
      </c>
      <c r="C1081" s="40" t="s">
        <v>2</v>
      </c>
      <c r="D1081" s="41" t="s">
        <v>2</v>
      </c>
      <c r="E1081" s="41" t="s">
        <v>2</v>
      </c>
      <c r="F1081" s="25" t="s">
        <v>2</v>
      </c>
      <c r="H1081" s="42">
        <v>0</v>
      </c>
      <c r="I1081" s="42">
        <v>35237</v>
      </c>
      <c r="J1081" s="42">
        <v>35237</v>
      </c>
      <c r="K1081" s="42">
        <v>0</v>
      </c>
      <c r="L1081" s="42">
        <v>0</v>
      </c>
      <c r="M1081" s="42">
        <v>0</v>
      </c>
      <c r="N1081" s="42">
        <v>35237</v>
      </c>
      <c r="O1081" s="38">
        <v>0</v>
      </c>
      <c r="P1081" s="42">
        <v>0</v>
      </c>
      <c r="Q1081" s="42">
        <v>0</v>
      </c>
      <c r="R1081" s="42">
        <v>0</v>
      </c>
      <c r="S1081" s="42">
        <v>35237</v>
      </c>
      <c r="T1081" s="38">
        <v>0</v>
      </c>
    </row>
    <row r="1082" spans="1:20" ht="14.4" hidden="1" customHeight="1" outlineLevel="4" collapsed="1" x14ac:dyDescent="0.3">
      <c r="A1082" s="25" t="s">
        <v>2</v>
      </c>
      <c r="B1082" s="25" t="s">
        <v>2</v>
      </c>
      <c r="C1082" s="40" t="s">
        <v>2</v>
      </c>
      <c r="D1082" s="41" t="s">
        <v>2</v>
      </c>
      <c r="E1082" s="41" t="s">
        <v>2</v>
      </c>
      <c r="F1082" s="25" t="s">
        <v>2</v>
      </c>
      <c r="H1082" s="42">
        <v>0</v>
      </c>
      <c r="I1082" s="42">
        <v>0</v>
      </c>
      <c r="J1082" s="42">
        <v>0</v>
      </c>
      <c r="K1082" s="42">
        <v>400</v>
      </c>
      <c r="L1082" s="42">
        <v>0</v>
      </c>
      <c r="M1082" s="42">
        <v>400</v>
      </c>
      <c r="N1082" s="43">
        <v>-400</v>
      </c>
      <c r="O1082" s="45">
        <v>-1</v>
      </c>
      <c r="P1082" s="42">
        <v>400</v>
      </c>
      <c r="Q1082" s="42">
        <v>0</v>
      </c>
      <c r="R1082" s="42">
        <v>400</v>
      </c>
      <c r="S1082" s="43">
        <v>-400</v>
      </c>
      <c r="T1082" s="45">
        <v>-1</v>
      </c>
    </row>
    <row r="1083" spans="1:20" ht="14.4" hidden="1" customHeight="1" outlineLevel="4" collapsed="1" x14ac:dyDescent="0.3">
      <c r="A1083" s="25" t="s">
        <v>2</v>
      </c>
      <c r="B1083" s="25" t="s">
        <v>2</v>
      </c>
      <c r="C1083" s="40" t="s">
        <v>2</v>
      </c>
      <c r="D1083" s="41" t="s">
        <v>2</v>
      </c>
      <c r="E1083" s="41" t="s">
        <v>2</v>
      </c>
      <c r="F1083" s="25" t="s">
        <v>2</v>
      </c>
      <c r="H1083" s="42">
        <v>28000</v>
      </c>
      <c r="I1083" s="43">
        <v>-17482</v>
      </c>
      <c r="J1083" s="42">
        <v>10518</v>
      </c>
      <c r="K1083" s="42">
        <v>34684</v>
      </c>
      <c r="L1083" s="42">
        <v>30316</v>
      </c>
      <c r="M1083" s="42">
        <v>65000</v>
      </c>
      <c r="N1083" s="43">
        <v>-54482</v>
      </c>
      <c r="O1083" s="38">
        <v>6.1798821068644232</v>
      </c>
      <c r="P1083" s="42">
        <v>32513.666667000001</v>
      </c>
      <c r="Q1083" s="42">
        <v>0</v>
      </c>
      <c r="R1083" s="42">
        <v>32513.666667000001</v>
      </c>
      <c r="S1083" s="43">
        <v>-52311.666666999998</v>
      </c>
      <c r="T1083" s="38">
        <v>5.9735374279330671</v>
      </c>
    </row>
    <row r="1084" spans="1:20" ht="14.4" hidden="1" customHeight="1" outlineLevel="4" collapsed="1" x14ac:dyDescent="0.3">
      <c r="A1084" s="25" t="s">
        <v>2</v>
      </c>
      <c r="B1084" s="25" t="s">
        <v>2</v>
      </c>
      <c r="C1084" s="40" t="s">
        <v>2</v>
      </c>
      <c r="D1084" s="41" t="s">
        <v>2</v>
      </c>
      <c r="E1084" s="41" t="s">
        <v>2</v>
      </c>
      <c r="F1084" s="25" t="s">
        <v>2</v>
      </c>
      <c r="H1084" s="42">
        <v>1000</v>
      </c>
      <c r="I1084" s="43">
        <v>-6282</v>
      </c>
      <c r="J1084" s="43">
        <v>-5282</v>
      </c>
      <c r="K1084" s="42">
        <v>0</v>
      </c>
      <c r="L1084" s="42">
        <v>0</v>
      </c>
      <c r="M1084" s="42">
        <v>0</v>
      </c>
      <c r="N1084" s="43">
        <v>-5282</v>
      </c>
      <c r="O1084" s="38">
        <v>0</v>
      </c>
      <c r="P1084" s="42">
        <v>0</v>
      </c>
      <c r="Q1084" s="42">
        <v>0</v>
      </c>
      <c r="R1084" s="42">
        <v>0</v>
      </c>
      <c r="S1084" s="43">
        <v>-5282</v>
      </c>
      <c r="T1084" s="38">
        <v>0</v>
      </c>
    </row>
    <row r="1085" spans="1:20" ht="14.4" hidden="1" customHeight="1" outlineLevel="4" collapsed="1" x14ac:dyDescent="0.3">
      <c r="A1085" s="25" t="s">
        <v>2</v>
      </c>
      <c r="B1085" s="25" t="s">
        <v>2</v>
      </c>
      <c r="C1085" s="40" t="s">
        <v>2</v>
      </c>
      <c r="D1085" s="41" t="s">
        <v>2</v>
      </c>
      <c r="E1085" s="41" t="s">
        <v>2</v>
      </c>
      <c r="F1085" s="25" t="s">
        <v>2</v>
      </c>
      <c r="H1085" s="42">
        <v>30000</v>
      </c>
      <c r="I1085" s="42">
        <v>6368</v>
      </c>
      <c r="J1085" s="42">
        <v>36368</v>
      </c>
      <c r="K1085" s="42">
        <v>10986.43</v>
      </c>
      <c r="L1085" s="42">
        <v>7672.88</v>
      </c>
      <c r="M1085" s="42">
        <v>18659.310000000001</v>
      </c>
      <c r="N1085" s="42">
        <v>17708.689999999999</v>
      </c>
      <c r="O1085" s="38">
        <v>0.51306945666520021</v>
      </c>
      <c r="P1085" s="42">
        <v>21652.349998999998</v>
      </c>
      <c r="Q1085" s="42">
        <v>0</v>
      </c>
      <c r="R1085" s="42">
        <v>21652.349998999998</v>
      </c>
      <c r="S1085" s="42">
        <v>7042.7700009999999</v>
      </c>
      <c r="T1085" s="38">
        <v>0.80634706332490103</v>
      </c>
    </row>
    <row r="1086" spans="1:20" ht="14.4" hidden="1" customHeight="1" outlineLevel="4" collapsed="1" x14ac:dyDescent="0.3">
      <c r="A1086" s="25" t="s">
        <v>2</v>
      </c>
      <c r="B1086" s="25" t="s">
        <v>2</v>
      </c>
      <c r="C1086" s="40" t="s">
        <v>2</v>
      </c>
      <c r="D1086" s="41" t="s">
        <v>2</v>
      </c>
      <c r="E1086" s="41" t="s">
        <v>2</v>
      </c>
      <c r="F1086" s="25" t="s">
        <v>2</v>
      </c>
      <c r="H1086" s="42">
        <v>2000</v>
      </c>
      <c r="I1086" s="42">
        <v>2874</v>
      </c>
      <c r="J1086" s="42">
        <v>4874</v>
      </c>
      <c r="K1086" s="42">
        <v>1491.72</v>
      </c>
      <c r="L1086" s="42">
        <v>0</v>
      </c>
      <c r="M1086" s="42">
        <v>1491.72</v>
      </c>
      <c r="N1086" s="42">
        <v>3382.28</v>
      </c>
      <c r="O1086" s="38">
        <v>0.30605662700041036</v>
      </c>
      <c r="P1086" s="42">
        <v>2924.5966659999999</v>
      </c>
      <c r="Q1086" s="42">
        <v>0</v>
      </c>
      <c r="R1086" s="42">
        <v>2924.5966659999999</v>
      </c>
      <c r="S1086" s="42">
        <v>1949.4033340000001</v>
      </c>
      <c r="T1086" s="38">
        <v>0.60004035002051703</v>
      </c>
    </row>
    <row r="1087" spans="1:20" ht="14.4" hidden="1" customHeight="1" outlineLevel="4" collapsed="1" x14ac:dyDescent="0.3">
      <c r="A1087" s="25" t="s">
        <v>2</v>
      </c>
      <c r="B1087" s="25" t="s">
        <v>2</v>
      </c>
      <c r="C1087" s="40" t="s">
        <v>2</v>
      </c>
      <c r="D1087" s="41" t="s">
        <v>2</v>
      </c>
      <c r="E1087" s="41" t="s">
        <v>2</v>
      </c>
      <c r="F1087" s="25" t="s">
        <v>2</v>
      </c>
      <c r="H1087" s="42">
        <v>0</v>
      </c>
      <c r="I1087" s="43">
        <v>-68</v>
      </c>
      <c r="J1087" s="43">
        <v>-68</v>
      </c>
      <c r="K1087" s="42">
        <v>0</v>
      </c>
      <c r="L1087" s="42">
        <v>0</v>
      </c>
      <c r="M1087" s="42">
        <v>0</v>
      </c>
      <c r="N1087" s="43">
        <v>-68</v>
      </c>
      <c r="O1087" s="38">
        <v>0</v>
      </c>
      <c r="P1087" s="42">
        <v>0</v>
      </c>
      <c r="Q1087" s="42">
        <v>0</v>
      </c>
      <c r="R1087" s="42">
        <v>0</v>
      </c>
      <c r="S1087" s="43">
        <v>-68</v>
      </c>
      <c r="T1087" s="38">
        <v>0</v>
      </c>
    </row>
    <row r="1088" spans="1:20" ht="14.4" hidden="1" customHeight="1" outlineLevel="4" collapsed="1" x14ac:dyDescent="0.3">
      <c r="A1088" s="25" t="s">
        <v>2</v>
      </c>
      <c r="B1088" s="25" t="s">
        <v>2</v>
      </c>
      <c r="C1088" s="40" t="s">
        <v>2</v>
      </c>
      <c r="D1088" s="41" t="s">
        <v>2</v>
      </c>
      <c r="E1088" s="41" t="s">
        <v>2</v>
      </c>
      <c r="F1088" s="25" t="s">
        <v>2</v>
      </c>
      <c r="H1088" s="42">
        <v>63000</v>
      </c>
      <c r="I1088" s="43">
        <v>-6349</v>
      </c>
      <c r="J1088" s="42">
        <v>56651</v>
      </c>
      <c r="K1088" s="42">
        <v>31667.46</v>
      </c>
      <c r="L1088" s="42">
        <v>0</v>
      </c>
      <c r="M1088" s="42">
        <v>31667.46</v>
      </c>
      <c r="N1088" s="42">
        <v>24983.54</v>
      </c>
      <c r="O1088" s="38">
        <v>0.5589920742793596</v>
      </c>
      <c r="P1088" s="42">
        <v>58618.030000999999</v>
      </c>
      <c r="Q1088" s="42">
        <v>0</v>
      </c>
      <c r="R1088" s="42">
        <v>58618.030000999999</v>
      </c>
      <c r="S1088" s="43">
        <v>-1967.0300010000001</v>
      </c>
      <c r="T1088" s="38">
        <v>1.034721893717675</v>
      </c>
    </row>
    <row r="1089" spans="1:20" ht="14.4" hidden="1" customHeight="1" outlineLevel="4" collapsed="1" x14ac:dyDescent="0.3">
      <c r="A1089" s="25" t="s">
        <v>2</v>
      </c>
      <c r="B1089" s="25" t="s">
        <v>2</v>
      </c>
      <c r="C1089" s="40" t="s">
        <v>2</v>
      </c>
      <c r="D1089" s="41" t="s">
        <v>2</v>
      </c>
      <c r="E1089" s="41" t="s">
        <v>2</v>
      </c>
      <c r="F1089" s="25" t="s">
        <v>2</v>
      </c>
      <c r="H1089" s="42">
        <v>0</v>
      </c>
      <c r="I1089" s="42">
        <v>1082</v>
      </c>
      <c r="J1089" s="42">
        <v>1082</v>
      </c>
      <c r="K1089" s="42">
        <v>0</v>
      </c>
      <c r="L1089" s="42">
        <v>0</v>
      </c>
      <c r="M1089" s="42">
        <v>0</v>
      </c>
      <c r="N1089" s="42">
        <v>1082</v>
      </c>
      <c r="O1089" s="38">
        <v>0</v>
      </c>
      <c r="P1089" s="42">
        <v>0</v>
      </c>
      <c r="Q1089" s="42">
        <v>1082</v>
      </c>
      <c r="R1089" s="42">
        <v>1082</v>
      </c>
      <c r="S1089" s="42">
        <v>0</v>
      </c>
      <c r="T1089" s="38">
        <v>1</v>
      </c>
    </row>
    <row r="1090" spans="1:20" ht="14.4" hidden="1" customHeight="1" outlineLevel="4" collapsed="1" x14ac:dyDescent="0.3">
      <c r="A1090" s="25" t="s">
        <v>2</v>
      </c>
      <c r="B1090" s="25" t="s">
        <v>2</v>
      </c>
      <c r="C1090" s="40" t="s">
        <v>2</v>
      </c>
      <c r="D1090" s="41" t="s">
        <v>2</v>
      </c>
      <c r="E1090" s="41" t="s">
        <v>2</v>
      </c>
      <c r="F1090" s="25" t="s">
        <v>2</v>
      </c>
      <c r="H1090" s="42">
        <v>0</v>
      </c>
      <c r="I1090" s="43">
        <v>-2317</v>
      </c>
      <c r="J1090" s="43">
        <v>-2317</v>
      </c>
      <c r="K1090" s="42">
        <v>0</v>
      </c>
      <c r="L1090" s="42">
        <v>0</v>
      </c>
      <c r="M1090" s="42">
        <v>0</v>
      </c>
      <c r="N1090" s="43">
        <v>-2317</v>
      </c>
      <c r="O1090" s="38">
        <v>0</v>
      </c>
      <c r="P1090" s="42">
        <v>0</v>
      </c>
      <c r="Q1090" s="42">
        <v>0</v>
      </c>
      <c r="R1090" s="42">
        <v>0</v>
      </c>
      <c r="S1090" s="43">
        <v>-2317</v>
      </c>
      <c r="T1090" s="38">
        <v>0</v>
      </c>
    </row>
    <row r="1091" spans="1:20" ht="14.4" hidden="1" customHeight="1" outlineLevel="4" collapsed="1" x14ac:dyDescent="0.3">
      <c r="A1091" s="25" t="s">
        <v>2</v>
      </c>
      <c r="B1091" s="25" t="s">
        <v>2</v>
      </c>
      <c r="C1091" s="40" t="s">
        <v>2</v>
      </c>
      <c r="D1091" s="41" t="s">
        <v>2</v>
      </c>
      <c r="E1091" s="41" t="s">
        <v>2</v>
      </c>
      <c r="F1091" s="25" t="s">
        <v>2</v>
      </c>
      <c r="H1091" s="42">
        <v>0</v>
      </c>
      <c r="I1091" s="42">
        <v>9414</v>
      </c>
      <c r="J1091" s="42">
        <v>9414</v>
      </c>
      <c r="K1091" s="42">
        <v>33805.629999999997</v>
      </c>
      <c r="L1091" s="42">
        <v>0</v>
      </c>
      <c r="M1091" s="42">
        <v>33805.629999999997</v>
      </c>
      <c r="N1091" s="43">
        <v>-24391.63</v>
      </c>
      <c r="O1091" s="38">
        <v>3.5909953261100487</v>
      </c>
      <c r="P1091" s="42">
        <v>33805.629999999997</v>
      </c>
      <c r="Q1091" s="43">
        <v>-24392</v>
      </c>
      <c r="R1091" s="42">
        <v>9413.6299999999992</v>
      </c>
      <c r="S1091" s="42">
        <v>0.37</v>
      </c>
      <c r="T1091" s="38">
        <v>0.99996069683450184</v>
      </c>
    </row>
    <row r="1092" spans="1:20" ht="14.4" hidden="1" customHeight="1" outlineLevel="4" collapsed="1" x14ac:dyDescent="0.3">
      <c r="A1092" s="25" t="s">
        <v>2</v>
      </c>
      <c r="B1092" s="25" t="s">
        <v>2</v>
      </c>
      <c r="C1092" s="40" t="s">
        <v>2</v>
      </c>
      <c r="D1092" s="41" t="s">
        <v>2</v>
      </c>
      <c r="E1092" s="41" t="s">
        <v>2</v>
      </c>
      <c r="F1092" s="25" t="s">
        <v>2</v>
      </c>
      <c r="H1092" s="42">
        <v>0</v>
      </c>
      <c r="I1092" s="42">
        <v>4809</v>
      </c>
      <c r="J1092" s="42">
        <v>4809</v>
      </c>
      <c r="K1092" s="42">
        <v>0</v>
      </c>
      <c r="L1092" s="42">
        <v>0</v>
      </c>
      <c r="M1092" s="42">
        <v>0</v>
      </c>
      <c r="N1092" s="42">
        <v>4809</v>
      </c>
      <c r="O1092" s="38">
        <v>0</v>
      </c>
      <c r="P1092" s="42">
        <v>0</v>
      </c>
      <c r="Q1092" s="42">
        <v>0</v>
      </c>
      <c r="R1092" s="42">
        <v>0</v>
      </c>
      <c r="S1092" s="42">
        <v>4809</v>
      </c>
      <c r="T1092" s="38">
        <v>0</v>
      </c>
    </row>
    <row r="1093" spans="1:20" ht="14.4" hidden="1" customHeight="1" outlineLevel="4" collapsed="1" x14ac:dyDescent="0.3">
      <c r="A1093" s="25" t="s">
        <v>2</v>
      </c>
      <c r="B1093" s="25" t="s">
        <v>2</v>
      </c>
      <c r="C1093" s="40" t="s">
        <v>2</v>
      </c>
      <c r="D1093" s="41" t="s">
        <v>2</v>
      </c>
      <c r="E1093" s="41" t="s">
        <v>2</v>
      </c>
      <c r="F1093" s="25" t="s">
        <v>2</v>
      </c>
      <c r="H1093" s="42">
        <v>0</v>
      </c>
      <c r="I1093" s="42">
        <v>4809</v>
      </c>
      <c r="J1093" s="42">
        <v>4809</v>
      </c>
      <c r="K1093" s="42">
        <v>0</v>
      </c>
      <c r="L1093" s="42">
        <v>0</v>
      </c>
      <c r="M1093" s="42">
        <v>0</v>
      </c>
      <c r="N1093" s="42">
        <v>4809</v>
      </c>
      <c r="O1093" s="38">
        <v>0</v>
      </c>
      <c r="P1093" s="42">
        <v>0</v>
      </c>
      <c r="Q1093" s="42">
        <v>0</v>
      </c>
      <c r="R1093" s="42">
        <v>0</v>
      </c>
      <c r="S1093" s="42">
        <v>4809</v>
      </c>
      <c r="T1093" s="38">
        <v>0</v>
      </c>
    </row>
    <row r="1094" spans="1:20" ht="14.4" hidden="1" customHeight="1" outlineLevel="4" collapsed="1" x14ac:dyDescent="0.3">
      <c r="A1094" s="25" t="s">
        <v>2</v>
      </c>
      <c r="B1094" s="25" t="s">
        <v>2</v>
      </c>
      <c r="C1094" s="40" t="s">
        <v>2</v>
      </c>
      <c r="D1094" s="41" t="s">
        <v>2</v>
      </c>
      <c r="E1094" s="41" t="s">
        <v>2</v>
      </c>
      <c r="F1094" s="25" t="s">
        <v>2</v>
      </c>
      <c r="H1094" s="42">
        <v>0</v>
      </c>
      <c r="I1094" s="42">
        <v>475</v>
      </c>
      <c r="J1094" s="42">
        <v>475</v>
      </c>
      <c r="K1094" s="42">
        <v>0</v>
      </c>
      <c r="L1094" s="42">
        <v>0</v>
      </c>
      <c r="M1094" s="42">
        <v>0</v>
      </c>
      <c r="N1094" s="42">
        <v>475</v>
      </c>
      <c r="O1094" s="38">
        <v>0</v>
      </c>
      <c r="P1094" s="42">
        <v>0</v>
      </c>
      <c r="Q1094" s="42">
        <v>0</v>
      </c>
      <c r="R1094" s="42">
        <v>0</v>
      </c>
      <c r="S1094" s="42">
        <v>475</v>
      </c>
      <c r="T1094" s="38">
        <v>0</v>
      </c>
    </row>
    <row r="1095" spans="1:20" ht="14.4" hidden="1" customHeight="1" outlineLevel="4" collapsed="1" x14ac:dyDescent="0.3">
      <c r="A1095" s="25" t="s">
        <v>2</v>
      </c>
      <c r="B1095" s="25" t="s">
        <v>2</v>
      </c>
      <c r="C1095" s="40" t="s">
        <v>2</v>
      </c>
      <c r="D1095" s="41" t="s">
        <v>2</v>
      </c>
      <c r="E1095" s="41" t="s">
        <v>2</v>
      </c>
      <c r="F1095" s="25" t="s">
        <v>2</v>
      </c>
      <c r="H1095" s="42">
        <v>0</v>
      </c>
      <c r="I1095" s="42">
        <v>308030</v>
      </c>
      <c r="J1095" s="42">
        <v>308030</v>
      </c>
      <c r="K1095" s="42">
        <v>12876.22</v>
      </c>
      <c r="L1095" s="42">
        <v>0</v>
      </c>
      <c r="M1095" s="42">
        <v>12876.22</v>
      </c>
      <c r="N1095" s="42">
        <v>295153.78000000003</v>
      </c>
      <c r="O1095" s="38">
        <v>4.1801837483362012E-2</v>
      </c>
      <c r="P1095" s="42">
        <v>29785.66</v>
      </c>
      <c r="Q1095" s="42">
        <v>0</v>
      </c>
      <c r="R1095" s="42">
        <v>29785.66</v>
      </c>
      <c r="S1095" s="42">
        <v>278244.34000000003</v>
      </c>
      <c r="T1095" s="38">
        <v>9.6697269746453263E-2</v>
      </c>
    </row>
    <row r="1096" spans="1:20" ht="14.4" hidden="1" customHeight="1" outlineLevel="4" collapsed="1" x14ac:dyDescent="0.3">
      <c r="A1096" s="25" t="s">
        <v>2</v>
      </c>
      <c r="B1096" s="25" t="s">
        <v>2</v>
      </c>
      <c r="C1096" s="40" t="s">
        <v>2</v>
      </c>
      <c r="D1096" s="41" t="s">
        <v>2</v>
      </c>
      <c r="E1096" s="41" t="s">
        <v>2</v>
      </c>
      <c r="F1096" s="25" t="s">
        <v>2</v>
      </c>
      <c r="H1096" s="42">
        <v>0</v>
      </c>
      <c r="I1096" s="42">
        <v>4085</v>
      </c>
      <c r="J1096" s="42">
        <v>4085</v>
      </c>
      <c r="K1096" s="42">
        <v>0</v>
      </c>
      <c r="L1096" s="42">
        <v>0</v>
      </c>
      <c r="M1096" s="42">
        <v>0</v>
      </c>
      <c r="N1096" s="42">
        <v>4085</v>
      </c>
      <c r="O1096" s="38">
        <v>0</v>
      </c>
      <c r="P1096" s="42">
        <v>0</v>
      </c>
      <c r="Q1096" s="42">
        <v>0</v>
      </c>
      <c r="R1096" s="42">
        <v>0</v>
      </c>
      <c r="S1096" s="42">
        <v>4085</v>
      </c>
      <c r="T1096" s="38">
        <v>0</v>
      </c>
    </row>
    <row r="1097" spans="1:20" ht="14.4" hidden="1" customHeight="1" outlineLevel="4" collapsed="1" x14ac:dyDescent="0.3">
      <c r="A1097" s="25" t="s">
        <v>2</v>
      </c>
      <c r="B1097" s="25" t="s">
        <v>2</v>
      </c>
      <c r="C1097" s="40" t="s">
        <v>2</v>
      </c>
      <c r="D1097" s="41" t="s">
        <v>2</v>
      </c>
      <c r="E1097" s="41" t="s">
        <v>2</v>
      </c>
      <c r="F1097" s="25" t="s">
        <v>2</v>
      </c>
      <c r="H1097" s="42">
        <v>0</v>
      </c>
      <c r="I1097" s="42">
        <v>500</v>
      </c>
      <c r="J1097" s="42">
        <v>500</v>
      </c>
      <c r="K1097" s="42">
        <v>0</v>
      </c>
      <c r="L1097" s="42">
        <v>0</v>
      </c>
      <c r="M1097" s="42">
        <v>0</v>
      </c>
      <c r="N1097" s="42">
        <v>500</v>
      </c>
      <c r="O1097" s="38">
        <v>0</v>
      </c>
      <c r="P1097" s="42">
        <v>0</v>
      </c>
      <c r="Q1097" s="42">
        <v>0</v>
      </c>
      <c r="R1097" s="42">
        <v>0</v>
      </c>
      <c r="S1097" s="42">
        <v>500</v>
      </c>
      <c r="T1097" s="38">
        <v>0</v>
      </c>
    </row>
    <row r="1098" spans="1:20" ht="14.4" hidden="1" customHeight="1" outlineLevel="4" collapsed="1" x14ac:dyDescent="0.3">
      <c r="A1098" s="25" t="s">
        <v>2</v>
      </c>
      <c r="B1098" s="25" t="s">
        <v>2</v>
      </c>
      <c r="C1098" s="40" t="s">
        <v>2</v>
      </c>
      <c r="D1098" s="41" t="s">
        <v>2</v>
      </c>
      <c r="E1098" s="41" t="s">
        <v>2</v>
      </c>
      <c r="F1098" s="25" t="s">
        <v>2</v>
      </c>
      <c r="H1098" s="42">
        <v>0</v>
      </c>
      <c r="I1098" s="42">
        <v>500</v>
      </c>
      <c r="J1098" s="42">
        <v>500</v>
      </c>
      <c r="K1098" s="42">
        <v>0</v>
      </c>
      <c r="L1098" s="42">
        <v>0</v>
      </c>
      <c r="M1098" s="42">
        <v>0</v>
      </c>
      <c r="N1098" s="42">
        <v>500</v>
      </c>
      <c r="O1098" s="38">
        <v>0</v>
      </c>
      <c r="P1098" s="42">
        <v>0</v>
      </c>
      <c r="Q1098" s="42">
        <v>0</v>
      </c>
      <c r="R1098" s="42">
        <v>0</v>
      </c>
      <c r="S1098" s="42">
        <v>500</v>
      </c>
      <c r="T1098" s="38">
        <v>0</v>
      </c>
    </row>
    <row r="1099" spans="1:20" ht="14.4" hidden="1" customHeight="1" outlineLevel="4" collapsed="1" x14ac:dyDescent="0.3">
      <c r="A1099" s="25" t="s">
        <v>2</v>
      </c>
      <c r="B1099" s="25" t="s">
        <v>2</v>
      </c>
      <c r="C1099" s="40" t="s">
        <v>2</v>
      </c>
      <c r="D1099" s="41" t="s">
        <v>2</v>
      </c>
      <c r="E1099" s="41" t="s">
        <v>2</v>
      </c>
      <c r="F1099" s="25" t="s">
        <v>2</v>
      </c>
      <c r="H1099" s="42">
        <v>0</v>
      </c>
      <c r="I1099" s="42">
        <v>59584</v>
      </c>
      <c r="J1099" s="42">
        <v>59584</v>
      </c>
      <c r="K1099" s="42">
        <v>2057.67</v>
      </c>
      <c r="L1099" s="42">
        <v>0</v>
      </c>
      <c r="M1099" s="42">
        <v>2057.67</v>
      </c>
      <c r="N1099" s="42">
        <v>57526.33</v>
      </c>
      <c r="O1099" s="38">
        <v>3.4533935284640174E-2</v>
      </c>
      <c r="P1099" s="42">
        <v>5854.6699989999997</v>
      </c>
      <c r="Q1099" s="42">
        <v>0</v>
      </c>
      <c r="R1099" s="42">
        <v>5854.6699989999997</v>
      </c>
      <c r="S1099" s="42">
        <v>53729.330001000002</v>
      </c>
      <c r="T1099" s="38">
        <v>9.825909638493556E-2</v>
      </c>
    </row>
    <row r="1100" spans="1:20" ht="14.4" hidden="1" customHeight="1" outlineLevel="4" collapsed="1" x14ac:dyDescent="0.3">
      <c r="A1100" s="25" t="s">
        <v>2</v>
      </c>
      <c r="B1100" s="25" t="s">
        <v>2</v>
      </c>
      <c r="C1100" s="40" t="s">
        <v>2</v>
      </c>
      <c r="D1100" s="41" t="s">
        <v>2</v>
      </c>
      <c r="E1100" s="41" t="s">
        <v>2</v>
      </c>
      <c r="F1100" s="25" t="s">
        <v>2</v>
      </c>
      <c r="H1100" s="42">
        <v>0</v>
      </c>
      <c r="I1100" s="42">
        <v>254862</v>
      </c>
      <c r="J1100" s="42">
        <v>254862</v>
      </c>
      <c r="K1100" s="42">
        <v>5913.04</v>
      </c>
      <c r="L1100" s="42">
        <v>0</v>
      </c>
      <c r="M1100" s="42">
        <v>5913.04</v>
      </c>
      <c r="N1100" s="42">
        <v>248948.96</v>
      </c>
      <c r="O1100" s="38">
        <v>2.3200947963996202E-2</v>
      </c>
      <c r="P1100" s="42">
        <v>52469.853332999999</v>
      </c>
      <c r="Q1100" s="42">
        <v>0</v>
      </c>
      <c r="R1100" s="42">
        <v>52469.853332999999</v>
      </c>
      <c r="S1100" s="42">
        <v>202392.14666699999</v>
      </c>
      <c r="T1100" s="38">
        <v>0.20587554571885963</v>
      </c>
    </row>
    <row r="1101" spans="1:20" ht="14.4" hidden="1" customHeight="1" outlineLevel="4" collapsed="1" x14ac:dyDescent="0.3">
      <c r="A1101" s="25" t="s">
        <v>2</v>
      </c>
      <c r="B1101" s="25" t="s">
        <v>2</v>
      </c>
      <c r="C1101" s="40" t="s">
        <v>2</v>
      </c>
      <c r="D1101" s="41" t="s">
        <v>2</v>
      </c>
      <c r="E1101" s="41" t="s">
        <v>2</v>
      </c>
      <c r="F1101" s="25" t="s">
        <v>2</v>
      </c>
      <c r="H1101" s="42">
        <v>0</v>
      </c>
      <c r="I1101" s="42">
        <v>10875</v>
      </c>
      <c r="J1101" s="42">
        <v>10875</v>
      </c>
      <c r="K1101" s="42">
        <v>1500</v>
      </c>
      <c r="L1101" s="42">
        <v>2000</v>
      </c>
      <c r="M1101" s="42">
        <v>3500</v>
      </c>
      <c r="N1101" s="42">
        <v>7375</v>
      </c>
      <c r="O1101" s="38">
        <v>0.32183908045977011</v>
      </c>
      <c r="P1101" s="42">
        <v>5119.3366669999996</v>
      </c>
      <c r="Q1101" s="42">
        <v>0</v>
      </c>
      <c r="R1101" s="42">
        <v>5119.3366669999996</v>
      </c>
      <c r="S1101" s="42">
        <v>3755.663333</v>
      </c>
      <c r="T1101" s="38">
        <v>0.65465164754022986</v>
      </c>
    </row>
    <row r="1102" spans="1:20" ht="14.4" hidden="1" customHeight="1" outlineLevel="4" collapsed="1" x14ac:dyDescent="0.3">
      <c r="A1102" s="25" t="s">
        <v>2</v>
      </c>
      <c r="B1102" s="25" t="s">
        <v>2</v>
      </c>
      <c r="C1102" s="40" t="s">
        <v>2</v>
      </c>
      <c r="D1102" s="41" t="s">
        <v>2</v>
      </c>
      <c r="E1102" s="41" t="s">
        <v>2</v>
      </c>
      <c r="F1102" s="25" t="s">
        <v>2</v>
      </c>
      <c r="H1102" s="42">
        <v>0</v>
      </c>
      <c r="I1102" s="42">
        <v>20007</v>
      </c>
      <c r="J1102" s="42">
        <v>20007</v>
      </c>
      <c r="K1102" s="42">
        <v>10372.52</v>
      </c>
      <c r="L1102" s="42">
        <v>0</v>
      </c>
      <c r="M1102" s="42">
        <v>10372.52</v>
      </c>
      <c r="N1102" s="42">
        <v>9634.48</v>
      </c>
      <c r="O1102" s="38">
        <v>0.51844454440945664</v>
      </c>
      <c r="P1102" s="42">
        <v>15793.826666000001</v>
      </c>
      <c r="Q1102" s="42">
        <v>4213</v>
      </c>
      <c r="R1102" s="42">
        <v>20006.826666000001</v>
      </c>
      <c r="S1102" s="42">
        <v>0.17333399999999999</v>
      </c>
      <c r="T1102" s="38">
        <v>0.99999133633228365</v>
      </c>
    </row>
    <row r="1103" spans="1:20" ht="14.4" hidden="1" customHeight="1" outlineLevel="4" collapsed="1" x14ac:dyDescent="0.3">
      <c r="A1103" s="25" t="s">
        <v>2</v>
      </c>
      <c r="B1103" s="25" t="s">
        <v>2</v>
      </c>
      <c r="C1103" s="40" t="s">
        <v>2</v>
      </c>
      <c r="D1103" s="41" t="s">
        <v>2</v>
      </c>
      <c r="E1103" s="41" t="s">
        <v>2</v>
      </c>
      <c r="F1103" s="25" t="s">
        <v>2</v>
      </c>
      <c r="H1103" s="42">
        <v>0</v>
      </c>
      <c r="I1103" s="42">
        <v>25000</v>
      </c>
      <c r="J1103" s="42">
        <v>25000</v>
      </c>
      <c r="K1103" s="42">
        <v>4381.88</v>
      </c>
      <c r="L1103" s="42">
        <v>0</v>
      </c>
      <c r="M1103" s="42">
        <v>4381.88</v>
      </c>
      <c r="N1103" s="42">
        <v>20618.12</v>
      </c>
      <c r="O1103" s="38">
        <v>0.17527519999999999</v>
      </c>
      <c r="P1103" s="42">
        <v>4381.88</v>
      </c>
      <c r="Q1103" s="42">
        <v>0</v>
      </c>
      <c r="R1103" s="42">
        <v>4381.88</v>
      </c>
      <c r="S1103" s="42">
        <v>20618.12</v>
      </c>
      <c r="T1103" s="38">
        <v>0.17527519999999999</v>
      </c>
    </row>
    <row r="1104" spans="1:20" ht="14.4" customHeight="1" outlineLevel="1" x14ac:dyDescent="0.3">
      <c r="A1104" s="30" t="s">
        <v>2</v>
      </c>
      <c r="B1104" s="30" t="s">
        <v>2</v>
      </c>
      <c r="C1104" s="44" t="s">
        <v>42</v>
      </c>
      <c r="H1104" s="32">
        <v>6562542</v>
      </c>
      <c r="I1104" s="32">
        <v>440143</v>
      </c>
      <c r="J1104" s="32">
        <v>7002685</v>
      </c>
      <c r="K1104" s="32">
        <v>3112018.19</v>
      </c>
      <c r="L1104" s="32">
        <v>274222.93</v>
      </c>
      <c r="M1104" s="32">
        <v>3386241.12</v>
      </c>
      <c r="N1104" s="32">
        <v>3616443.88</v>
      </c>
      <c r="O1104" s="34">
        <v>0.48356325038181786</v>
      </c>
      <c r="P1104" s="32">
        <v>6421202.6499990001</v>
      </c>
      <c r="Q1104" s="32">
        <v>0</v>
      </c>
      <c r="R1104" s="32">
        <v>6421202.6499990001</v>
      </c>
      <c r="S1104" s="32">
        <v>307259.42000099999</v>
      </c>
      <c r="T1104" s="35">
        <v>0.95612262724926222</v>
      </c>
    </row>
    <row r="1105" spans="1:20" ht="14.4" customHeight="1" outlineLevel="2" collapsed="1" x14ac:dyDescent="0.3">
      <c r="A1105" s="25" t="s">
        <v>2</v>
      </c>
      <c r="B1105" s="25" t="s">
        <v>2</v>
      </c>
      <c r="D1105" s="25" t="s">
        <v>43</v>
      </c>
      <c r="H1105" s="36">
        <v>6093843</v>
      </c>
      <c r="I1105" s="36">
        <v>440143</v>
      </c>
      <c r="J1105" s="36">
        <v>6533986</v>
      </c>
      <c r="K1105" s="36">
        <v>2924019.34</v>
      </c>
      <c r="L1105" s="36">
        <v>62536.39</v>
      </c>
      <c r="M1105" s="36">
        <v>2986555.73</v>
      </c>
      <c r="N1105" s="36">
        <v>3547430.27</v>
      </c>
      <c r="O1105" s="38">
        <v>0.45708021566008866</v>
      </c>
      <c r="P1105" s="36">
        <v>6013368.4000009997</v>
      </c>
      <c r="Q1105" s="36">
        <v>0</v>
      </c>
      <c r="R1105" s="36">
        <v>6013368.4000009997</v>
      </c>
      <c r="S1105" s="36">
        <v>458081.20999900001</v>
      </c>
      <c r="T1105" s="39">
        <v>0.92989253267469507</v>
      </c>
    </row>
    <row r="1106" spans="1:20" ht="14.4" hidden="1" customHeight="1" outlineLevel="3" collapsed="1" x14ac:dyDescent="0.3">
      <c r="A1106" s="25" t="s">
        <v>2</v>
      </c>
      <c r="B1106" s="25" t="s">
        <v>2</v>
      </c>
      <c r="C1106" s="40" t="s">
        <v>2</v>
      </c>
      <c r="E1106" s="25" t="s">
        <v>2</v>
      </c>
      <c r="H1106" s="36">
        <v>6093843</v>
      </c>
      <c r="I1106" s="36">
        <v>440143</v>
      </c>
      <c r="J1106" s="36">
        <v>6533986</v>
      </c>
      <c r="K1106" s="36">
        <v>2924019.34</v>
      </c>
      <c r="L1106" s="36">
        <v>62536.39</v>
      </c>
      <c r="M1106" s="36">
        <v>2986555.73</v>
      </c>
      <c r="N1106" s="36">
        <v>3547430.27</v>
      </c>
      <c r="O1106" s="38">
        <v>0.45708021566008866</v>
      </c>
      <c r="P1106" s="36">
        <v>6013368.4000009997</v>
      </c>
      <c r="Q1106" s="36">
        <v>0</v>
      </c>
      <c r="R1106" s="36">
        <v>6013368.4000009997</v>
      </c>
      <c r="S1106" s="36">
        <v>458081.20999900001</v>
      </c>
      <c r="T1106" s="39">
        <v>0.92989253267469507</v>
      </c>
    </row>
    <row r="1107" spans="1:20" ht="14.4" hidden="1" customHeight="1" outlineLevel="4" collapsed="1" x14ac:dyDescent="0.3">
      <c r="A1107" s="25" t="s">
        <v>2</v>
      </c>
      <c r="B1107" s="25" t="s">
        <v>2</v>
      </c>
      <c r="C1107" s="40" t="s">
        <v>2</v>
      </c>
      <c r="D1107" s="41" t="s">
        <v>2</v>
      </c>
      <c r="E1107" s="41" t="s">
        <v>2</v>
      </c>
      <c r="F1107" s="25" t="s">
        <v>2</v>
      </c>
      <c r="H1107" s="42">
        <v>1789028</v>
      </c>
      <c r="I1107" s="42">
        <v>94564</v>
      </c>
      <c r="J1107" s="42">
        <v>1883592</v>
      </c>
      <c r="K1107" s="42">
        <v>552389.21</v>
      </c>
      <c r="L1107" s="42">
        <v>0</v>
      </c>
      <c r="M1107" s="42">
        <v>552389.21</v>
      </c>
      <c r="N1107" s="42">
        <v>1331202.79</v>
      </c>
      <c r="O1107" s="38">
        <v>0.29326372696422581</v>
      </c>
      <c r="P1107" s="42">
        <v>1337837.8799999999</v>
      </c>
      <c r="Q1107" s="42">
        <v>0</v>
      </c>
      <c r="R1107" s="42">
        <v>1337837.8799999999</v>
      </c>
      <c r="S1107" s="42">
        <v>545754.12</v>
      </c>
      <c r="T1107" s="38">
        <v>0.71025884586470955</v>
      </c>
    </row>
    <row r="1108" spans="1:20" ht="14.4" hidden="1" customHeight="1" outlineLevel="4" collapsed="1" x14ac:dyDescent="0.3">
      <c r="A1108" s="25" t="s">
        <v>2</v>
      </c>
      <c r="B1108" s="25" t="s">
        <v>2</v>
      </c>
      <c r="C1108" s="40" t="s">
        <v>2</v>
      </c>
      <c r="D1108" s="41" t="s">
        <v>2</v>
      </c>
      <c r="E1108" s="41" t="s">
        <v>2</v>
      </c>
      <c r="F1108" s="25" t="s">
        <v>2</v>
      </c>
      <c r="H1108" s="42">
        <v>3893647</v>
      </c>
      <c r="I1108" s="42">
        <v>312069</v>
      </c>
      <c r="J1108" s="42">
        <v>4205716</v>
      </c>
      <c r="K1108" s="42">
        <v>2218586.73</v>
      </c>
      <c r="L1108" s="42">
        <v>62536.39</v>
      </c>
      <c r="M1108" s="42">
        <v>2281123.12</v>
      </c>
      <c r="N1108" s="42">
        <v>1924592.88</v>
      </c>
      <c r="O1108" s="38">
        <v>0.54238639033163438</v>
      </c>
      <c r="P1108" s="42">
        <v>4389192.1400009999</v>
      </c>
      <c r="Q1108" s="42">
        <v>0</v>
      </c>
      <c r="R1108" s="42">
        <v>4389192.1400009999</v>
      </c>
      <c r="S1108" s="43">
        <v>-246012.53000100001</v>
      </c>
      <c r="T1108" s="38">
        <v>1.0584948032632255</v>
      </c>
    </row>
    <row r="1109" spans="1:20" ht="14.4" hidden="1" customHeight="1" outlineLevel="4" collapsed="1" x14ac:dyDescent="0.3">
      <c r="A1109" s="25" t="s">
        <v>2</v>
      </c>
      <c r="B1109" s="25" t="s">
        <v>2</v>
      </c>
      <c r="C1109" s="40" t="s">
        <v>2</v>
      </c>
      <c r="D1109" s="41" t="s">
        <v>2</v>
      </c>
      <c r="E1109" s="41" t="s">
        <v>2</v>
      </c>
      <c r="F1109" s="25" t="s">
        <v>2</v>
      </c>
      <c r="H1109" s="42">
        <v>411168</v>
      </c>
      <c r="I1109" s="42">
        <v>35296</v>
      </c>
      <c r="J1109" s="42">
        <v>446464</v>
      </c>
      <c r="K1109" s="42">
        <v>152184.64000000001</v>
      </c>
      <c r="L1109" s="42">
        <v>0</v>
      </c>
      <c r="M1109" s="42">
        <v>152184.64000000001</v>
      </c>
      <c r="N1109" s="42">
        <v>294279.36</v>
      </c>
      <c r="O1109" s="38">
        <v>0.34086654243119269</v>
      </c>
      <c r="P1109" s="42">
        <v>283757.60333399998</v>
      </c>
      <c r="Q1109" s="42">
        <v>0</v>
      </c>
      <c r="R1109" s="42">
        <v>283757.60333399998</v>
      </c>
      <c r="S1109" s="42">
        <v>162706.39666599999</v>
      </c>
      <c r="T1109" s="38">
        <v>0.63556659290334716</v>
      </c>
    </row>
    <row r="1110" spans="1:20" ht="14.4" hidden="1" customHeight="1" outlineLevel="4" collapsed="1" x14ac:dyDescent="0.3">
      <c r="A1110" s="25" t="s">
        <v>2</v>
      </c>
      <c r="B1110" s="25" t="s">
        <v>2</v>
      </c>
      <c r="C1110" s="40" t="s">
        <v>2</v>
      </c>
      <c r="D1110" s="41" t="s">
        <v>2</v>
      </c>
      <c r="E1110" s="41" t="s">
        <v>2</v>
      </c>
      <c r="F1110" s="25" t="s">
        <v>2</v>
      </c>
      <c r="H1110" s="42">
        <v>0</v>
      </c>
      <c r="I1110" s="43">
        <v>-1786</v>
      </c>
      <c r="J1110" s="43">
        <v>-1786</v>
      </c>
      <c r="K1110" s="43">
        <v>-1785.72</v>
      </c>
      <c r="L1110" s="42">
        <v>0</v>
      </c>
      <c r="M1110" s="43">
        <v>-1785.72</v>
      </c>
      <c r="N1110" s="43">
        <v>-0.28000000000000003</v>
      </c>
      <c r="O1110" s="38">
        <v>0.9998432250839866</v>
      </c>
      <c r="P1110" s="43">
        <v>-1785.72</v>
      </c>
      <c r="Q1110" s="42">
        <v>0</v>
      </c>
      <c r="R1110" s="43">
        <v>-1785.72</v>
      </c>
      <c r="S1110" s="43">
        <v>-0.28000000000000003</v>
      </c>
      <c r="T1110" s="38">
        <v>0.9998432250839866</v>
      </c>
    </row>
    <row r="1111" spans="1:20" ht="14.4" hidden="1" customHeight="1" outlineLevel="4" collapsed="1" x14ac:dyDescent="0.3">
      <c r="A1111" s="25" t="s">
        <v>2</v>
      </c>
      <c r="B1111" s="25" t="s">
        <v>2</v>
      </c>
      <c r="C1111" s="40" t="s">
        <v>2</v>
      </c>
      <c r="D1111" s="41" t="s">
        <v>2</v>
      </c>
      <c r="E1111" s="41" t="s">
        <v>2</v>
      </c>
      <c r="F1111" s="25" t="s">
        <v>2</v>
      </c>
      <c r="H1111" s="42">
        <v>0</v>
      </c>
      <c r="I1111" s="42">
        <v>0</v>
      </c>
      <c r="J1111" s="42">
        <v>0</v>
      </c>
      <c r="K1111" s="42">
        <v>137.71</v>
      </c>
      <c r="L1111" s="42">
        <v>0</v>
      </c>
      <c r="M1111" s="42">
        <v>137.71</v>
      </c>
      <c r="N1111" s="43">
        <v>-137.71</v>
      </c>
      <c r="O1111" s="45">
        <v>-1</v>
      </c>
      <c r="P1111" s="42">
        <v>137.71</v>
      </c>
      <c r="Q1111" s="42">
        <v>0</v>
      </c>
      <c r="R1111" s="42">
        <v>137.71</v>
      </c>
      <c r="S1111" s="43">
        <v>-137.71</v>
      </c>
      <c r="T1111" s="45">
        <v>-1</v>
      </c>
    </row>
    <row r="1112" spans="1:20" ht="14.4" hidden="1" customHeight="1" outlineLevel="4" collapsed="1" x14ac:dyDescent="0.3">
      <c r="A1112" s="25" t="s">
        <v>2</v>
      </c>
      <c r="B1112" s="25" t="s">
        <v>2</v>
      </c>
      <c r="C1112" s="40" t="s">
        <v>2</v>
      </c>
      <c r="D1112" s="41" t="s">
        <v>2</v>
      </c>
      <c r="E1112" s="41" t="s">
        <v>2</v>
      </c>
      <c r="F1112" s="25" t="s">
        <v>2</v>
      </c>
      <c r="H1112" s="42">
        <v>0</v>
      </c>
      <c r="I1112" s="42">
        <v>0</v>
      </c>
      <c r="J1112" s="42">
        <v>0</v>
      </c>
      <c r="K1112" s="42">
        <v>2933.35</v>
      </c>
      <c r="L1112" s="42">
        <v>0</v>
      </c>
      <c r="M1112" s="42">
        <v>2933.35</v>
      </c>
      <c r="N1112" s="43">
        <v>-2933.35</v>
      </c>
      <c r="O1112" s="45">
        <v>-1</v>
      </c>
      <c r="P1112" s="42">
        <v>4951.9166660000001</v>
      </c>
      <c r="Q1112" s="42">
        <v>0</v>
      </c>
      <c r="R1112" s="42">
        <v>4951.9166660000001</v>
      </c>
      <c r="S1112" s="43">
        <v>-4951.9166660000001</v>
      </c>
      <c r="T1112" s="45">
        <v>-1</v>
      </c>
    </row>
    <row r="1113" spans="1:20" ht="14.4" hidden="1" customHeight="1" outlineLevel="4" collapsed="1" x14ac:dyDescent="0.3">
      <c r="A1113" s="25" t="s">
        <v>2</v>
      </c>
      <c r="B1113" s="25" t="s">
        <v>2</v>
      </c>
      <c r="C1113" s="40" t="s">
        <v>2</v>
      </c>
      <c r="D1113" s="41" t="s">
        <v>2</v>
      </c>
      <c r="E1113" s="41" t="s">
        <v>2</v>
      </c>
      <c r="F1113" s="25" t="s">
        <v>2</v>
      </c>
      <c r="H1113" s="42">
        <v>0</v>
      </c>
      <c r="I1113" s="42">
        <v>0</v>
      </c>
      <c r="J1113" s="42">
        <v>0</v>
      </c>
      <c r="K1113" s="43">
        <v>-1000</v>
      </c>
      <c r="L1113" s="42">
        <v>0</v>
      </c>
      <c r="M1113" s="43">
        <v>-1000</v>
      </c>
      <c r="N1113" s="42">
        <v>1000</v>
      </c>
      <c r="O1113" s="45">
        <v>-1</v>
      </c>
      <c r="P1113" s="43">
        <v>-1333.333333</v>
      </c>
      <c r="Q1113" s="42">
        <v>0</v>
      </c>
      <c r="R1113" s="43">
        <v>-1333.333333</v>
      </c>
      <c r="S1113" s="42">
        <v>1333.333333</v>
      </c>
      <c r="T1113" s="45">
        <v>-1</v>
      </c>
    </row>
    <row r="1114" spans="1:20" ht="14.4" hidden="1" customHeight="1" outlineLevel="4" collapsed="1" x14ac:dyDescent="0.3">
      <c r="A1114" s="25" t="s">
        <v>2</v>
      </c>
      <c r="B1114" s="25" t="s">
        <v>2</v>
      </c>
      <c r="C1114" s="40" t="s">
        <v>2</v>
      </c>
      <c r="D1114" s="41" t="s">
        <v>2</v>
      </c>
      <c r="E1114" s="41" t="s">
        <v>2</v>
      </c>
      <c r="F1114" s="25" t="s">
        <v>2</v>
      </c>
      <c r="H1114" s="42">
        <v>0</v>
      </c>
      <c r="I1114" s="42">
        <v>0</v>
      </c>
      <c r="J1114" s="42">
        <v>0</v>
      </c>
      <c r="K1114" s="42">
        <v>573.41999999999996</v>
      </c>
      <c r="L1114" s="42">
        <v>0</v>
      </c>
      <c r="M1114" s="42">
        <v>573.41999999999996</v>
      </c>
      <c r="N1114" s="43">
        <v>-573.41999999999996</v>
      </c>
      <c r="O1114" s="45">
        <v>-1</v>
      </c>
      <c r="P1114" s="42">
        <v>610.20333300000004</v>
      </c>
      <c r="Q1114" s="42">
        <v>0</v>
      </c>
      <c r="R1114" s="42">
        <v>610.20333300000004</v>
      </c>
      <c r="S1114" s="43">
        <v>-610.20333300000004</v>
      </c>
      <c r="T1114" s="45">
        <v>-1</v>
      </c>
    </row>
    <row r="1115" spans="1:20" ht="14.4" customHeight="1" outlineLevel="2" collapsed="1" x14ac:dyDescent="0.3">
      <c r="A1115" s="25" t="s">
        <v>2</v>
      </c>
      <c r="B1115" s="25" t="s">
        <v>2</v>
      </c>
      <c r="D1115" s="25" t="s">
        <v>44</v>
      </c>
      <c r="H1115" s="36">
        <v>468699</v>
      </c>
      <c r="I1115" s="36">
        <v>0</v>
      </c>
      <c r="J1115" s="36">
        <v>468699</v>
      </c>
      <c r="K1115" s="36">
        <v>187998.85</v>
      </c>
      <c r="L1115" s="36">
        <v>211686.54</v>
      </c>
      <c r="M1115" s="36">
        <v>399685.39</v>
      </c>
      <c r="N1115" s="36">
        <v>69013.61</v>
      </c>
      <c r="O1115" s="38">
        <v>0.85275494507135707</v>
      </c>
      <c r="P1115" s="36">
        <v>407834.24999799998</v>
      </c>
      <c r="Q1115" s="36">
        <v>0</v>
      </c>
      <c r="R1115" s="36">
        <v>407834.24999799998</v>
      </c>
      <c r="S1115" s="37">
        <v>-150821.78999799999</v>
      </c>
      <c r="T1115" s="39">
        <v>1.3217881625478185</v>
      </c>
    </row>
    <row r="1116" spans="1:20" ht="14.4" hidden="1" customHeight="1" outlineLevel="3" collapsed="1" x14ac:dyDescent="0.3">
      <c r="A1116" s="25" t="s">
        <v>2</v>
      </c>
      <c r="B1116" s="25" t="s">
        <v>2</v>
      </c>
      <c r="C1116" s="40" t="s">
        <v>2</v>
      </c>
      <c r="E1116" s="25" t="s">
        <v>2</v>
      </c>
      <c r="H1116" s="36">
        <v>468699</v>
      </c>
      <c r="I1116" s="36">
        <v>0</v>
      </c>
      <c r="J1116" s="36">
        <v>468699</v>
      </c>
      <c r="K1116" s="36">
        <v>187998.85</v>
      </c>
      <c r="L1116" s="36">
        <v>211686.54</v>
      </c>
      <c r="M1116" s="36">
        <v>399685.39</v>
      </c>
      <c r="N1116" s="36">
        <v>69013.61</v>
      </c>
      <c r="O1116" s="38">
        <v>0.85275494507135707</v>
      </c>
      <c r="P1116" s="36">
        <v>407834.24999799998</v>
      </c>
      <c r="Q1116" s="36">
        <v>0</v>
      </c>
      <c r="R1116" s="36">
        <v>407834.24999799998</v>
      </c>
      <c r="S1116" s="37">
        <v>-150821.78999799999</v>
      </c>
      <c r="T1116" s="39">
        <v>1.3217881625478185</v>
      </c>
    </row>
    <row r="1117" spans="1:20" ht="14.4" hidden="1" customHeight="1" outlineLevel="4" collapsed="1" x14ac:dyDescent="0.3">
      <c r="A1117" s="25" t="s">
        <v>2</v>
      </c>
      <c r="B1117" s="25" t="s">
        <v>2</v>
      </c>
      <c r="C1117" s="40" t="s">
        <v>2</v>
      </c>
      <c r="D1117" s="41" t="s">
        <v>2</v>
      </c>
      <c r="E1117" s="41" t="s">
        <v>2</v>
      </c>
      <c r="F1117" s="25" t="s">
        <v>2</v>
      </c>
      <c r="H1117" s="42">
        <v>468699</v>
      </c>
      <c r="I1117" s="42">
        <v>0</v>
      </c>
      <c r="J1117" s="42">
        <v>468699</v>
      </c>
      <c r="K1117" s="42">
        <v>183654.09</v>
      </c>
      <c r="L1117" s="42">
        <v>211686.54</v>
      </c>
      <c r="M1117" s="42">
        <v>395340.63</v>
      </c>
      <c r="N1117" s="42">
        <v>73358.37</v>
      </c>
      <c r="O1117" s="38">
        <v>0.8434851151805316</v>
      </c>
      <c r="P1117" s="42">
        <v>401058.34666500002</v>
      </c>
      <c r="Q1117" s="42">
        <v>0</v>
      </c>
      <c r="R1117" s="42">
        <v>401058.34666500002</v>
      </c>
      <c r="S1117" s="43">
        <v>-144045.886665</v>
      </c>
      <c r="T1117" s="38">
        <v>1.307331329200617</v>
      </c>
    </row>
    <row r="1118" spans="1:20" ht="14.4" hidden="1" customHeight="1" outlineLevel="4" collapsed="1" x14ac:dyDescent="0.3">
      <c r="A1118" s="25" t="s">
        <v>2</v>
      </c>
      <c r="B1118" s="25" t="s">
        <v>2</v>
      </c>
      <c r="C1118" s="40" t="s">
        <v>2</v>
      </c>
      <c r="D1118" s="41" t="s">
        <v>2</v>
      </c>
      <c r="E1118" s="41" t="s">
        <v>2</v>
      </c>
      <c r="F1118" s="25" t="s">
        <v>2</v>
      </c>
      <c r="H1118" s="42">
        <v>0</v>
      </c>
      <c r="I1118" s="42">
        <v>0</v>
      </c>
      <c r="J1118" s="42">
        <v>0</v>
      </c>
      <c r="K1118" s="42">
        <v>4202.5600000000004</v>
      </c>
      <c r="L1118" s="42">
        <v>0</v>
      </c>
      <c r="M1118" s="42">
        <v>4202.5600000000004</v>
      </c>
      <c r="N1118" s="43">
        <v>-4202.5600000000004</v>
      </c>
      <c r="O1118" s="45">
        <v>-1</v>
      </c>
      <c r="P1118" s="42">
        <v>6633.7033330000004</v>
      </c>
      <c r="Q1118" s="42">
        <v>0</v>
      </c>
      <c r="R1118" s="42">
        <v>6633.7033330000004</v>
      </c>
      <c r="S1118" s="43">
        <v>-6633.7033330000004</v>
      </c>
      <c r="T1118" s="45">
        <v>-1</v>
      </c>
    </row>
    <row r="1119" spans="1:20" ht="14.4" hidden="1" customHeight="1" outlineLevel="4" collapsed="1" x14ac:dyDescent="0.3">
      <c r="A1119" s="25" t="s">
        <v>2</v>
      </c>
      <c r="B1119" s="25" t="s">
        <v>2</v>
      </c>
      <c r="C1119" s="40" t="s">
        <v>2</v>
      </c>
      <c r="D1119" s="41" t="s">
        <v>2</v>
      </c>
      <c r="E1119" s="41" t="s">
        <v>2</v>
      </c>
      <c r="F1119" s="25" t="s">
        <v>2</v>
      </c>
      <c r="H1119" s="42">
        <v>0</v>
      </c>
      <c r="I1119" s="42">
        <v>0</v>
      </c>
      <c r="J1119" s="42">
        <v>0</v>
      </c>
      <c r="K1119" s="42">
        <v>142.19999999999999</v>
      </c>
      <c r="L1119" s="42">
        <v>0</v>
      </c>
      <c r="M1119" s="42">
        <v>142.19999999999999</v>
      </c>
      <c r="N1119" s="43">
        <v>-142.19999999999999</v>
      </c>
      <c r="O1119" s="45">
        <v>-1</v>
      </c>
      <c r="P1119" s="42">
        <v>142.19999999999999</v>
      </c>
      <c r="Q1119" s="42">
        <v>0</v>
      </c>
      <c r="R1119" s="42">
        <v>142.19999999999999</v>
      </c>
      <c r="S1119" s="43">
        <v>-142.19999999999999</v>
      </c>
      <c r="T1119" s="45">
        <v>-1</v>
      </c>
    </row>
    <row r="1120" spans="1:20" ht="14.4" customHeight="1" outlineLevel="1" x14ac:dyDescent="0.3">
      <c r="A1120" s="30" t="s">
        <v>2</v>
      </c>
      <c r="B1120" s="30" t="s">
        <v>2</v>
      </c>
      <c r="C1120" s="44" t="s">
        <v>45</v>
      </c>
      <c r="H1120" s="32">
        <v>4134045</v>
      </c>
      <c r="I1120" s="32">
        <v>120000</v>
      </c>
      <c r="J1120" s="32">
        <v>4254045</v>
      </c>
      <c r="K1120" s="32">
        <v>1120123.46</v>
      </c>
      <c r="L1120" s="32">
        <v>218536.08</v>
      </c>
      <c r="M1120" s="32">
        <v>1338659.54</v>
      </c>
      <c r="N1120" s="32">
        <v>2915385.46</v>
      </c>
      <c r="O1120" s="34">
        <v>0.31467921472386867</v>
      </c>
      <c r="P1120" s="32">
        <v>2659049.3266599998</v>
      </c>
      <c r="Q1120" s="32">
        <v>52955</v>
      </c>
      <c r="R1120" s="32">
        <v>2712004.3266599998</v>
      </c>
      <c r="S1120" s="32">
        <v>1323504.5933399999</v>
      </c>
      <c r="T1120" s="35">
        <v>0.6888832644365539</v>
      </c>
    </row>
    <row r="1121" spans="1:20" ht="14.4" customHeight="1" outlineLevel="2" collapsed="1" x14ac:dyDescent="0.3">
      <c r="A1121" s="25" t="s">
        <v>2</v>
      </c>
      <c r="B1121" s="25" t="s">
        <v>2</v>
      </c>
      <c r="D1121" s="25" t="s">
        <v>46</v>
      </c>
      <c r="H1121" s="36">
        <v>3096261</v>
      </c>
      <c r="I1121" s="36">
        <v>0</v>
      </c>
      <c r="J1121" s="36">
        <v>3096261</v>
      </c>
      <c r="K1121" s="36">
        <v>1042048.36</v>
      </c>
      <c r="L1121" s="36">
        <v>18736.080000000002</v>
      </c>
      <c r="M1121" s="36">
        <v>1060784.44</v>
      </c>
      <c r="N1121" s="36">
        <v>2035476.56</v>
      </c>
      <c r="O1121" s="38">
        <v>0.34260175095058198</v>
      </c>
      <c r="P1121" s="36">
        <v>2180727.5666660001</v>
      </c>
      <c r="Q1121" s="36">
        <v>0</v>
      </c>
      <c r="R1121" s="36">
        <v>2180727.5666660001</v>
      </c>
      <c r="S1121" s="36">
        <v>896797.35333399998</v>
      </c>
      <c r="T1121" s="39">
        <v>0.71036118940425241</v>
      </c>
    </row>
    <row r="1122" spans="1:20" ht="14.4" hidden="1" customHeight="1" outlineLevel="3" collapsed="1" x14ac:dyDescent="0.3">
      <c r="A1122" s="25" t="s">
        <v>2</v>
      </c>
      <c r="B1122" s="25" t="s">
        <v>2</v>
      </c>
      <c r="C1122" s="40" t="s">
        <v>2</v>
      </c>
      <c r="E1122" s="25" t="s">
        <v>2</v>
      </c>
      <c r="H1122" s="36">
        <v>3096261</v>
      </c>
      <c r="I1122" s="36">
        <v>0</v>
      </c>
      <c r="J1122" s="36">
        <v>3096261</v>
      </c>
      <c r="K1122" s="36">
        <v>1042048.36</v>
      </c>
      <c r="L1122" s="36">
        <v>18736.080000000002</v>
      </c>
      <c r="M1122" s="36">
        <v>1060784.44</v>
      </c>
      <c r="N1122" s="36">
        <v>2035476.56</v>
      </c>
      <c r="O1122" s="38">
        <v>0.34260175095058198</v>
      </c>
      <c r="P1122" s="36">
        <v>2180727.5666660001</v>
      </c>
      <c r="Q1122" s="36">
        <v>0</v>
      </c>
      <c r="R1122" s="36">
        <v>2180727.5666660001</v>
      </c>
      <c r="S1122" s="36">
        <v>896797.35333399998</v>
      </c>
      <c r="T1122" s="39">
        <v>0.71036118940425241</v>
      </c>
    </row>
    <row r="1123" spans="1:20" ht="14.4" hidden="1" customHeight="1" outlineLevel="4" collapsed="1" x14ac:dyDescent="0.3">
      <c r="A1123" s="25" t="s">
        <v>2</v>
      </c>
      <c r="B1123" s="25" t="s">
        <v>2</v>
      </c>
      <c r="C1123" s="40" t="s">
        <v>2</v>
      </c>
      <c r="D1123" s="41" t="s">
        <v>2</v>
      </c>
      <c r="E1123" s="41" t="s">
        <v>2</v>
      </c>
      <c r="F1123" s="25" t="s">
        <v>2</v>
      </c>
      <c r="H1123" s="42">
        <v>124666</v>
      </c>
      <c r="I1123" s="42">
        <v>0</v>
      </c>
      <c r="J1123" s="42">
        <v>124666</v>
      </c>
      <c r="K1123" s="42">
        <v>0</v>
      </c>
      <c r="L1123" s="42">
        <v>0</v>
      </c>
      <c r="M1123" s="42">
        <v>0</v>
      </c>
      <c r="N1123" s="42">
        <v>124666</v>
      </c>
      <c r="O1123" s="38">
        <v>0</v>
      </c>
      <c r="P1123" s="42">
        <v>0</v>
      </c>
      <c r="Q1123" s="42">
        <v>0</v>
      </c>
      <c r="R1123" s="42">
        <v>0</v>
      </c>
      <c r="S1123" s="42">
        <v>124666</v>
      </c>
      <c r="T1123" s="38">
        <v>0</v>
      </c>
    </row>
    <row r="1124" spans="1:20" ht="14.4" hidden="1" customHeight="1" outlineLevel="4" collapsed="1" x14ac:dyDescent="0.3">
      <c r="A1124" s="25" t="s">
        <v>2</v>
      </c>
      <c r="B1124" s="25" t="s">
        <v>2</v>
      </c>
      <c r="C1124" s="40" t="s">
        <v>2</v>
      </c>
      <c r="D1124" s="41" t="s">
        <v>2</v>
      </c>
      <c r="E1124" s="41" t="s">
        <v>2</v>
      </c>
      <c r="F1124" s="25" t="s">
        <v>2</v>
      </c>
      <c r="H1124" s="42">
        <v>83806</v>
      </c>
      <c r="I1124" s="42">
        <v>0</v>
      </c>
      <c r="J1124" s="42">
        <v>83806</v>
      </c>
      <c r="K1124" s="42">
        <v>45492.84</v>
      </c>
      <c r="L1124" s="42">
        <v>0</v>
      </c>
      <c r="M1124" s="42">
        <v>45492.84</v>
      </c>
      <c r="N1124" s="42">
        <v>38313.160000000003</v>
      </c>
      <c r="O1124" s="38">
        <v>0.54283511920387562</v>
      </c>
      <c r="P1124" s="42">
        <v>88329.66</v>
      </c>
      <c r="Q1124" s="42">
        <v>0</v>
      </c>
      <c r="R1124" s="42">
        <v>88329.66</v>
      </c>
      <c r="S1124" s="43">
        <v>-4523.66</v>
      </c>
      <c r="T1124" s="38">
        <v>1.0539777581557406</v>
      </c>
    </row>
    <row r="1125" spans="1:20" ht="14.4" hidden="1" customHeight="1" outlineLevel="4" collapsed="1" x14ac:dyDescent="0.3">
      <c r="A1125" s="25" t="s">
        <v>2</v>
      </c>
      <c r="B1125" s="25" t="s">
        <v>2</v>
      </c>
      <c r="C1125" s="40" t="s">
        <v>2</v>
      </c>
      <c r="D1125" s="41" t="s">
        <v>2</v>
      </c>
      <c r="E1125" s="41" t="s">
        <v>2</v>
      </c>
      <c r="F1125" s="25" t="s">
        <v>2</v>
      </c>
      <c r="H1125" s="42">
        <v>172336</v>
      </c>
      <c r="I1125" s="42">
        <v>0</v>
      </c>
      <c r="J1125" s="42">
        <v>172336</v>
      </c>
      <c r="K1125" s="42">
        <v>95668.24</v>
      </c>
      <c r="L1125" s="42">
        <v>0</v>
      </c>
      <c r="M1125" s="42">
        <v>95668.24</v>
      </c>
      <c r="N1125" s="42">
        <v>76667.759999999995</v>
      </c>
      <c r="O1125" s="38">
        <v>0.55512626497075479</v>
      </c>
      <c r="P1125" s="42">
        <v>184183.96</v>
      </c>
      <c r="Q1125" s="42">
        <v>0</v>
      </c>
      <c r="R1125" s="42">
        <v>184183.96</v>
      </c>
      <c r="S1125" s="43">
        <v>-11847.96</v>
      </c>
      <c r="T1125" s="38">
        <v>1.0687491876334603</v>
      </c>
    </row>
    <row r="1126" spans="1:20" ht="14.4" hidden="1" customHeight="1" outlineLevel="4" collapsed="1" x14ac:dyDescent="0.3">
      <c r="A1126" s="25" t="s">
        <v>2</v>
      </c>
      <c r="B1126" s="25" t="s">
        <v>2</v>
      </c>
      <c r="C1126" s="40" t="s">
        <v>2</v>
      </c>
      <c r="D1126" s="41" t="s">
        <v>2</v>
      </c>
      <c r="E1126" s="41" t="s">
        <v>2</v>
      </c>
      <c r="F1126" s="25" t="s">
        <v>2</v>
      </c>
      <c r="H1126" s="42">
        <v>0</v>
      </c>
      <c r="I1126" s="42">
        <v>0</v>
      </c>
      <c r="J1126" s="42">
        <v>0</v>
      </c>
      <c r="K1126" s="42">
        <v>20053.169999999998</v>
      </c>
      <c r="L1126" s="42">
        <v>0</v>
      </c>
      <c r="M1126" s="42">
        <v>20053.169999999998</v>
      </c>
      <c r="N1126" s="43">
        <v>-20053.169999999998</v>
      </c>
      <c r="O1126" s="45">
        <v>-1</v>
      </c>
      <c r="P1126" s="42">
        <v>20053.169999999998</v>
      </c>
      <c r="Q1126" s="42">
        <v>0</v>
      </c>
      <c r="R1126" s="42">
        <v>20053.169999999998</v>
      </c>
      <c r="S1126" s="43">
        <v>-20053.169999999998</v>
      </c>
      <c r="T1126" s="45">
        <v>-1</v>
      </c>
    </row>
    <row r="1127" spans="1:20" ht="14.4" hidden="1" customHeight="1" outlineLevel="4" collapsed="1" x14ac:dyDescent="0.3">
      <c r="A1127" s="25" t="s">
        <v>2</v>
      </c>
      <c r="B1127" s="25" t="s">
        <v>2</v>
      </c>
      <c r="C1127" s="40" t="s">
        <v>2</v>
      </c>
      <c r="D1127" s="41" t="s">
        <v>2</v>
      </c>
      <c r="E1127" s="41" t="s">
        <v>2</v>
      </c>
      <c r="F1127" s="25" t="s">
        <v>2</v>
      </c>
      <c r="H1127" s="42">
        <v>116036</v>
      </c>
      <c r="I1127" s="42">
        <v>0</v>
      </c>
      <c r="J1127" s="42">
        <v>116036</v>
      </c>
      <c r="K1127" s="42">
        <v>6803.11</v>
      </c>
      <c r="L1127" s="42">
        <v>0</v>
      </c>
      <c r="M1127" s="42">
        <v>6803.11</v>
      </c>
      <c r="N1127" s="42">
        <v>109232.89</v>
      </c>
      <c r="O1127" s="38">
        <v>5.8629304698541829E-2</v>
      </c>
      <c r="P1127" s="42">
        <v>6803.11</v>
      </c>
      <c r="Q1127" s="42">
        <v>0</v>
      </c>
      <c r="R1127" s="42">
        <v>6803.11</v>
      </c>
      <c r="S1127" s="42">
        <v>109232.89</v>
      </c>
      <c r="T1127" s="38">
        <v>5.8629304698541829E-2</v>
      </c>
    </row>
    <row r="1128" spans="1:20" ht="14.4" hidden="1" customHeight="1" outlineLevel="4" collapsed="1" x14ac:dyDescent="0.3">
      <c r="A1128" s="25" t="s">
        <v>2</v>
      </c>
      <c r="B1128" s="25" t="s">
        <v>2</v>
      </c>
      <c r="C1128" s="40" t="s">
        <v>2</v>
      </c>
      <c r="D1128" s="41" t="s">
        <v>2</v>
      </c>
      <c r="E1128" s="41" t="s">
        <v>2</v>
      </c>
      <c r="F1128" s="25" t="s">
        <v>2</v>
      </c>
      <c r="H1128" s="42">
        <v>231809</v>
      </c>
      <c r="I1128" s="42">
        <v>0</v>
      </c>
      <c r="J1128" s="42">
        <v>231809</v>
      </c>
      <c r="K1128" s="42">
        <v>68672.679999999993</v>
      </c>
      <c r="L1128" s="42">
        <v>0</v>
      </c>
      <c r="M1128" s="42">
        <v>68672.679999999993</v>
      </c>
      <c r="N1128" s="42">
        <v>163136.32000000001</v>
      </c>
      <c r="O1128" s="38">
        <v>0.29624682389380913</v>
      </c>
      <c r="P1128" s="42">
        <v>172080.58</v>
      </c>
      <c r="Q1128" s="42">
        <v>0</v>
      </c>
      <c r="R1128" s="42">
        <v>172080.58</v>
      </c>
      <c r="S1128" s="42">
        <v>59728.42</v>
      </c>
      <c r="T1128" s="38">
        <v>0.74233778671233641</v>
      </c>
    </row>
    <row r="1129" spans="1:20" ht="14.4" hidden="1" customHeight="1" outlineLevel="4" collapsed="1" x14ac:dyDescent="0.3">
      <c r="A1129" s="25" t="s">
        <v>2</v>
      </c>
      <c r="B1129" s="25" t="s">
        <v>2</v>
      </c>
      <c r="C1129" s="40" t="s">
        <v>2</v>
      </c>
      <c r="D1129" s="41" t="s">
        <v>2</v>
      </c>
      <c r="E1129" s="41" t="s">
        <v>2</v>
      </c>
      <c r="F1129" s="25" t="s">
        <v>2</v>
      </c>
      <c r="H1129" s="42">
        <v>1309955</v>
      </c>
      <c r="I1129" s="42">
        <v>0</v>
      </c>
      <c r="J1129" s="42">
        <v>1309955</v>
      </c>
      <c r="K1129" s="42">
        <v>407604.34</v>
      </c>
      <c r="L1129" s="42">
        <v>0</v>
      </c>
      <c r="M1129" s="42">
        <v>407604.34</v>
      </c>
      <c r="N1129" s="42">
        <v>902350.66</v>
      </c>
      <c r="O1129" s="38">
        <v>0.31115903981434478</v>
      </c>
      <c r="P1129" s="42">
        <v>924076.58</v>
      </c>
      <c r="Q1129" s="42">
        <v>0</v>
      </c>
      <c r="R1129" s="42">
        <v>924076.58</v>
      </c>
      <c r="S1129" s="42">
        <v>385878.42</v>
      </c>
      <c r="T1129" s="38">
        <v>0.70542620166341596</v>
      </c>
    </row>
    <row r="1130" spans="1:20" ht="14.4" hidden="1" customHeight="1" outlineLevel="4" collapsed="1" x14ac:dyDescent="0.3">
      <c r="A1130" s="25" t="s">
        <v>2</v>
      </c>
      <c r="B1130" s="25" t="s">
        <v>2</v>
      </c>
      <c r="C1130" s="40" t="s">
        <v>2</v>
      </c>
      <c r="D1130" s="41" t="s">
        <v>2</v>
      </c>
      <c r="E1130" s="41" t="s">
        <v>2</v>
      </c>
      <c r="F1130" s="25" t="s">
        <v>2</v>
      </c>
      <c r="H1130" s="42">
        <v>1057653</v>
      </c>
      <c r="I1130" s="42">
        <v>0</v>
      </c>
      <c r="J1130" s="42">
        <v>1057653</v>
      </c>
      <c r="K1130" s="42">
        <v>397753.98</v>
      </c>
      <c r="L1130" s="42">
        <v>18736.080000000002</v>
      </c>
      <c r="M1130" s="42">
        <v>416490.06</v>
      </c>
      <c r="N1130" s="42">
        <v>641162.93999999994</v>
      </c>
      <c r="O1130" s="38">
        <v>0.39378705492255023</v>
      </c>
      <c r="P1130" s="42">
        <v>785200.506666</v>
      </c>
      <c r="Q1130" s="42">
        <v>0</v>
      </c>
      <c r="R1130" s="42">
        <v>785200.506666</v>
      </c>
      <c r="S1130" s="42">
        <v>253716.41333400001</v>
      </c>
      <c r="T1130" s="38">
        <v>0.76011374871153392</v>
      </c>
    </row>
    <row r="1131" spans="1:20" ht="14.4" customHeight="1" outlineLevel="2" collapsed="1" x14ac:dyDescent="0.3">
      <c r="A1131" s="25" t="s">
        <v>2</v>
      </c>
      <c r="B1131" s="25" t="s">
        <v>2</v>
      </c>
      <c r="D1131" s="25" t="s">
        <v>47</v>
      </c>
      <c r="H1131" s="36">
        <v>139000</v>
      </c>
      <c r="I1131" s="36">
        <v>120000</v>
      </c>
      <c r="J1131" s="36">
        <v>259000</v>
      </c>
      <c r="K1131" s="36">
        <v>10811.54</v>
      </c>
      <c r="L1131" s="36">
        <v>0</v>
      </c>
      <c r="M1131" s="36">
        <v>10811.54</v>
      </c>
      <c r="N1131" s="36">
        <v>248188.46</v>
      </c>
      <c r="O1131" s="38">
        <v>4.174339768339768E-2</v>
      </c>
      <c r="P1131" s="36">
        <v>101084.76</v>
      </c>
      <c r="Q1131" s="36">
        <v>3371</v>
      </c>
      <c r="R1131" s="36">
        <v>104455.76</v>
      </c>
      <c r="S1131" s="36">
        <v>154544.24</v>
      </c>
      <c r="T1131" s="39">
        <v>0.40330409266409267</v>
      </c>
    </row>
    <row r="1132" spans="1:20" ht="14.4" hidden="1" customHeight="1" outlineLevel="3" collapsed="1" x14ac:dyDescent="0.3">
      <c r="A1132" s="25" t="s">
        <v>2</v>
      </c>
      <c r="B1132" s="25" t="s">
        <v>2</v>
      </c>
      <c r="C1132" s="40" t="s">
        <v>2</v>
      </c>
      <c r="E1132" s="25" t="s">
        <v>2</v>
      </c>
      <c r="H1132" s="36">
        <v>139000</v>
      </c>
      <c r="I1132" s="36">
        <v>120000</v>
      </c>
      <c r="J1132" s="36">
        <v>259000</v>
      </c>
      <c r="K1132" s="36">
        <v>10811.54</v>
      </c>
      <c r="L1132" s="36">
        <v>0</v>
      </c>
      <c r="M1132" s="36">
        <v>10811.54</v>
      </c>
      <c r="N1132" s="36">
        <v>248188.46</v>
      </c>
      <c r="O1132" s="38">
        <v>4.174339768339768E-2</v>
      </c>
      <c r="P1132" s="36">
        <v>101084.76</v>
      </c>
      <c r="Q1132" s="36">
        <v>3371</v>
      </c>
      <c r="R1132" s="36">
        <v>104455.76</v>
      </c>
      <c r="S1132" s="36">
        <v>154544.24</v>
      </c>
      <c r="T1132" s="39">
        <v>0.40330409266409267</v>
      </c>
    </row>
    <row r="1133" spans="1:20" ht="14.4" hidden="1" customHeight="1" outlineLevel="4" collapsed="1" x14ac:dyDescent="0.3">
      <c r="A1133" s="25" t="s">
        <v>2</v>
      </c>
      <c r="B1133" s="25" t="s">
        <v>2</v>
      </c>
      <c r="C1133" s="40" t="s">
        <v>2</v>
      </c>
      <c r="D1133" s="41" t="s">
        <v>2</v>
      </c>
      <c r="E1133" s="41" t="s">
        <v>2</v>
      </c>
      <c r="F1133" s="25" t="s">
        <v>2</v>
      </c>
      <c r="H1133" s="42">
        <v>0</v>
      </c>
      <c r="I1133" s="42">
        <v>80000</v>
      </c>
      <c r="J1133" s="42">
        <v>80000</v>
      </c>
      <c r="K1133" s="42">
        <v>0</v>
      </c>
      <c r="L1133" s="42">
        <v>0</v>
      </c>
      <c r="M1133" s="42">
        <v>0</v>
      </c>
      <c r="N1133" s="42">
        <v>80000</v>
      </c>
      <c r="O1133" s="38">
        <v>0</v>
      </c>
      <c r="P1133" s="42">
        <v>0</v>
      </c>
      <c r="Q1133" s="42">
        <v>0</v>
      </c>
      <c r="R1133" s="42">
        <v>0</v>
      </c>
      <c r="S1133" s="42">
        <v>80000</v>
      </c>
      <c r="T1133" s="38">
        <v>0</v>
      </c>
    </row>
    <row r="1134" spans="1:20" ht="14.4" hidden="1" customHeight="1" outlineLevel="4" collapsed="1" x14ac:dyDescent="0.3">
      <c r="A1134" s="25" t="s">
        <v>2</v>
      </c>
      <c r="B1134" s="25" t="s">
        <v>2</v>
      </c>
      <c r="C1134" s="40" t="s">
        <v>2</v>
      </c>
      <c r="D1134" s="41" t="s">
        <v>2</v>
      </c>
      <c r="E1134" s="41" t="s">
        <v>2</v>
      </c>
      <c r="F1134" s="25" t="s">
        <v>2</v>
      </c>
      <c r="H1134" s="42">
        <v>0</v>
      </c>
      <c r="I1134" s="42">
        <v>0</v>
      </c>
      <c r="J1134" s="42">
        <v>0</v>
      </c>
      <c r="K1134" s="42">
        <v>303.56</v>
      </c>
      <c r="L1134" s="42">
        <v>0</v>
      </c>
      <c r="M1134" s="42">
        <v>303.56</v>
      </c>
      <c r="N1134" s="43">
        <v>-303.56</v>
      </c>
      <c r="O1134" s="45">
        <v>-1</v>
      </c>
      <c r="P1134" s="42">
        <v>303.56</v>
      </c>
      <c r="Q1134" s="42">
        <v>0</v>
      </c>
      <c r="R1134" s="42">
        <v>303.56</v>
      </c>
      <c r="S1134" s="43">
        <v>-303.56</v>
      </c>
      <c r="T1134" s="45">
        <v>-1</v>
      </c>
    </row>
    <row r="1135" spans="1:20" ht="14.4" hidden="1" customHeight="1" outlineLevel="4" collapsed="1" x14ac:dyDescent="0.3">
      <c r="A1135" s="25" t="s">
        <v>2</v>
      </c>
      <c r="B1135" s="25" t="s">
        <v>2</v>
      </c>
      <c r="C1135" s="40" t="s">
        <v>2</v>
      </c>
      <c r="D1135" s="41" t="s">
        <v>2</v>
      </c>
      <c r="E1135" s="41" t="s">
        <v>2</v>
      </c>
      <c r="F1135" s="25" t="s">
        <v>2</v>
      </c>
      <c r="H1135" s="42">
        <v>0</v>
      </c>
      <c r="I1135" s="42">
        <v>32000</v>
      </c>
      <c r="J1135" s="42">
        <v>32000</v>
      </c>
      <c r="K1135" s="42">
        <v>0</v>
      </c>
      <c r="L1135" s="42">
        <v>0</v>
      </c>
      <c r="M1135" s="42">
        <v>0</v>
      </c>
      <c r="N1135" s="42">
        <v>32000</v>
      </c>
      <c r="O1135" s="38">
        <v>0</v>
      </c>
      <c r="P1135" s="42">
        <v>0</v>
      </c>
      <c r="Q1135" s="42">
        <v>0</v>
      </c>
      <c r="R1135" s="42">
        <v>0</v>
      </c>
      <c r="S1135" s="42">
        <v>32000</v>
      </c>
      <c r="T1135" s="38">
        <v>0</v>
      </c>
    </row>
    <row r="1136" spans="1:20" ht="14.4" hidden="1" customHeight="1" outlineLevel="4" collapsed="1" x14ac:dyDescent="0.3">
      <c r="A1136" s="25" t="s">
        <v>2</v>
      </c>
      <c r="B1136" s="25" t="s">
        <v>2</v>
      </c>
      <c r="C1136" s="40" t="s">
        <v>2</v>
      </c>
      <c r="D1136" s="41" t="s">
        <v>2</v>
      </c>
      <c r="E1136" s="41" t="s">
        <v>2</v>
      </c>
      <c r="F1136" s="25" t="s">
        <v>2</v>
      </c>
      <c r="H1136" s="42">
        <v>0</v>
      </c>
      <c r="I1136" s="42">
        <v>8000</v>
      </c>
      <c r="J1136" s="42">
        <v>8000</v>
      </c>
      <c r="K1136" s="42">
        <v>1992</v>
      </c>
      <c r="L1136" s="42">
        <v>0</v>
      </c>
      <c r="M1136" s="42">
        <v>1992</v>
      </c>
      <c r="N1136" s="42">
        <v>6008</v>
      </c>
      <c r="O1136" s="38">
        <v>0.249</v>
      </c>
      <c r="P1136" s="42">
        <v>4629</v>
      </c>
      <c r="Q1136" s="42">
        <v>3371</v>
      </c>
      <c r="R1136" s="42">
        <v>8000</v>
      </c>
      <c r="S1136" s="42">
        <v>0</v>
      </c>
      <c r="T1136" s="38">
        <v>1</v>
      </c>
    </row>
    <row r="1137" spans="1:20" ht="14.4" hidden="1" customHeight="1" outlineLevel="4" collapsed="1" x14ac:dyDescent="0.3">
      <c r="A1137" s="25" t="s">
        <v>2</v>
      </c>
      <c r="B1137" s="25" t="s">
        <v>2</v>
      </c>
      <c r="C1137" s="40" t="s">
        <v>2</v>
      </c>
      <c r="D1137" s="41" t="s">
        <v>2</v>
      </c>
      <c r="E1137" s="41" t="s">
        <v>2</v>
      </c>
      <c r="F1137" s="25" t="s">
        <v>2</v>
      </c>
      <c r="H1137" s="42">
        <v>139000</v>
      </c>
      <c r="I1137" s="42">
        <v>0</v>
      </c>
      <c r="J1137" s="42">
        <v>139000</v>
      </c>
      <c r="K1137" s="42">
        <v>8515.98</v>
      </c>
      <c r="L1137" s="42">
        <v>0</v>
      </c>
      <c r="M1137" s="42">
        <v>8515.98</v>
      </c>
      <c r="N1137" s="42">
        <v>130484.02</v>
      </c>
      <c r="O1137" s="38">
        <v>6.1266043165467625E-2</v>
      </c>
      <c r="P1137" s="42">
        <v>96152.2</v>
      </c>
      <c r="Q1137" s="42">
        <v>0</v>
      </c>
      <c r="R1137" s="42">
        <v>96152.2</v>
      </c>
      <c r="S1137" s="42">
        <v>42847.8</v>
      </c>
      <c r="T1137" s="38">
        <v>0.69174244604316548</v>
      </c>
    </row>
    <row r="1138" spans="1:20" ht="14.4" customHeight="1" outlineLevel="2" collapsed="1" x14ac:dyDescent="0.3">
      <c r="A1138" s="25" t="s">
        <v>2</v>
      </c>
      <c r="B1138" s="25" t="s">
        <v>2</v>
      </c>
      <c r="D1138" s="25" t="s">
        <v>48</v>
      </c>
      <c r="H1138" s="36">
        <v>299000</v>
      </c>
      <c r="I1138" s="36">
        <v>0</v>
      </c>
      <c r="J1138" s="36">
        <v>299000</v>
      </c>
      <c r="K1138" s="36">
        <v>0</v>
      </c>
      <c r="L1138" s="36">
        <v>199800</v>
      </c>
      <c r="M1138" s="36">
        <v>199800</v>
      </c>
      <c r="N1138" s="36">
        <v>99200</v>
      </c>
      <c r="O1138" s="38">
        <v>0.66822742474916386</v>
      </c>
      <c r="P1138" s="36">
        <v>154962.9</v>
      </c>
      <c r="Q1138" s="36">
        <v>45000</v>
      </c>
      <c r="R1138" s="36">
        <v>199962.9</v>
      </c>
      <c r="S1138" s="37">
        <v>-100762.9</v>
      </c>
      <c r="T1138" s="39">
        <v>1.3369996655518395</v>
      </c>
    </row>
    <row r="1139" spans="1:20" ht="14.4" hidden="1" customHeight="1" outlineLevel="3" collapsed="1" x14ac:dyDescent="0.3">
      <c r="A1139" s="25" t="s">
        <v>2</v>
      </c>
      <c r="B1139" s="25" t="s">
        <v>2</v>
      </c>
      <c r="C1139" s="40" t="s">
        <v>2</v>
      </c>
      <c r="E1139" s="25" t="s">
        <v>2</v>
      </c>
      <c r="H1139" s="36">
        <v>299000</v>
      </c>
      <c r="I1139" s="36">
        <v>0</v>
      </c>
      <c r="J1139" s="36">
        <v>299000</v>
      </c>
      <c r="K1139" s="36">
        <v>0</v>
      </c>
      <c r="L1139" s="36">
        <v>199800</v>
      </c>
      <c r="M1139" s="36">
        <v>199800</v>
      </c>
      <c r="N1139" s="36">
        <v>99200</v>
      </c>
      <c r="O1139" s="38">
        <v>0.66822742474916386</v>
      </c>
      <c r="P1139" s="36">
        <v>154962.9</v>
      </c>
      <c r="Q1139" s="36">
        <v>45000</v>
      </c>
      <c r="R1139" s="36">
        <v>199962.9</v>
      </c>
      <c r="S1139" s="37">
        <v>-100762.9</v>
      </c>
      <c r="T1139" s="39">
        <v>1.3369996655518395</v>
      </c>
    </row>
    <row r="1140" spans="1:20" ht="14.4" hidden="1" customHeight="1" outlineLevel="4" collapsed="1" x14ac:dyDescent="0.3">
      <c r="A1140" s="25" t="s">
        <v>2</v>
      </c>
      <c r="B1140" s="25" t="s">
        <v>2</v>
      </c>
      <c r="C1140" s="40" t="s">
        <v>2</v>
      </c>
      <c r="D1140" s="41" t="s">
        <v>2</v>
      </c>
      <c r="E1140" s="41" t="s">
        <v>2</v>
      </c>
      <c r="F1140" s="25" t="s">
        <v>2</v>
      </c>
      <c r="H1140" s="42">
        <v>299000</v>
      </c>
      <c r="I1140" s="42">
        <v>0</v>
      </c>
      <c r="J1140" s="42">
        <v>299000</v>
      </c>
      <c r="K1140" s="42">
        <v>0</v>
      </c>
      <c r="L1140" s="42">
        <v>199800</v>
      </c>
      <c r="M1140" s="42">
        <v>199800</v>
      </c>
      <c r="N1140" s="42">
        <v>99200</v>
      </c>
      <c r="O1140" s="38">
        <v>0.66822742474916386</v>
      </c>
      <c r="P1140" s="42">
        <v>154962.9</v>
      </c>
      <c r="Q1140" s="42">
        <v>45000</v>
      </c>
      <c r="R1140" s="42">
        <v>199962.9</v>
      </c>
      <c r="S1140" s="43">
        <v>-100762.9</v>
      </c>
      <c r="T1140" s="38">
        <v>1.3369996655518395</v>
      </c>
    </row>
    <row r="1141" spans="1:20" ht="14.4" customHeight="1" outlineLevel="2" collapsed="1" x14ac:dyDescent="0.3">
      <c r="A1141" s="25" t="s">
        <v>2</v>
      </c>
      <c r="B1141" s="25" t="s">
        <v>2</v>
      </c>
      <c r="D1141" s="25" t="s">
        <v>49</v>
      </c>
      <c r="H1141" s="36">
        <v>599784</v>
      </c>
      <c r="I1141" s="36">
        <v>0</v>
      </c>
      <c r="J1141" s="36">
        <v>599784</v>
      </c>
      <c r="K1141" s="36">
        <v>67263.56</v>
      </c>
      <c r="L1141" s="36">
        <v>0</v>
      </c>
      <c r="M1141" s="36">
        <v>67263.56</v>
      </c>
      <c r="N1141" s="36">
        <v>532520.43999999994</v>
      </c>
      <c r="O1141" s="38">
        <v>0.11214630600349459</v>
      </c>
      <c r="P1141" s="36">
        <v>222274.09999399999</v>
      </c>
      <c r="Q1141" s="36">
        <v>4584</v>
      </c>
      <c r="R1141" s="36">
        <v>226858.09999399999</v>
      </c>
      <c r="S1141" s="36">
        <v>372925.90000600001</v>
      </c>
      <c r="T1141" s="39">
        <v>0.37823299720232617</v>
      </c>
    </row>
    <row r="1142" spans="1:20" ht="14.4" hidden="1" customHeight="1" outlineLevel="3" collapsed="1" x14ac:dyDescent="0.3">
      <c r="A1142" s="25" t="s">
        <v>2</v>
      </c>
      <c r="B1142" s="25" t="s">
        <v>2</v>
      </c>
      <c r="C1142" s="40" t="s">
        <v>2</v>
      </c>
      <c r="E1142" s="25" t="s">
        <v>2</v>
      </c>
      <c r="H1142" s="36">
        <v>599784</v>
      </c>
      <c r="I1142" s="36">
        <v>0</v>
      </c>
      <c r="J1142" s="36">
        <v>599784</v>
      </c>
      <c r="K1142" s="36">
        <v>67263.56</v>
      </c>
      <c r="L1142" s="36">
        <v>0</v>
      </c>
      <c r="M1142" s="36">
        <v>67263.56</v>
      </c>
      <c r="N1142" s="36">
        <v>532520.43999999994</v>
      </c>
      <c r="O1142" s="38">
        <v>0.11214630600349459</v>
      </c>
      <c r="P1142" s="36">
        <v>222274.09999399999</v>
      </c>
      <c r="Q1142" s="36">
        <v>4584</v>
      </c>
      <c r="R1142" s="36">
        <v>226858.09999399999</v>
      </c>
      <c r="S1142" s="36">
        <v>372925.90000600001</v>
      </c>
      <c r="T1142" s="39">
        <v>0.37823299720232617</v>
      </c>
    </row>
    <row r="1143" spans="1:20" ht="14.4" hidden="1" customHeight="1" outlineLevel="4" collapsed="1" x14ac:dyDescent="0.3">
      <c r="A1143" s="25" t="s">
        <v>2</v>
      </c>
      <c r="B1143" s="25" t="s">
        <v>2</v>
      </c>
      <c r="C1143" s="40" t="s">
        <v>2</v>
      </c>
      <c r="D1143" s="41" t="s">
        <v>2</v>
      </c>
      <c r="E1143" s="41" t="s">
        <v>2</v>
      </c>
      <c r="F1143" s="25" t="s">
        <v>2</v>
      </c>
      <c r="H1143" s="42">
        <v>116150</v>
      </c>
      <c r="I1143" s="42">
        <v>0</v>
      </c>
      <c r="J1143" s="42">
        <v>116150</v>
      </c>
      <c r="K1143" s="42">
        <v>49.99</v>
      </c>
      <c r="L1143" s="42">
        <v>0</v>
      </c>
      <c r="M1143" s="42">
        <v>49.99</v>
      </c>
      <c r="N1143" s="42">
        <v>116100.01</v>
      </c>
      <c r="O1143" s="38">
        <v>4.3039173482565645E-4</v>
      </c>
      <c r="P1143" s="42">
        <v>123.89</v>
      </c>
      <c r="Q1143" s="42">
        <v>0</v>
      </c>
      <c r="R1143" s="42">
        <v>123.89</v>
      </c>
      <c r="S1143" s="42">
        <v>116026.11</v>
      </c>
      <c r="T1143" s="38">
        <v>1.0666379681446405E-3</v>
      </c>
    </row>
    <row r="1144" spans="1:20" ht="14.4" hidden="1" customHeight="1" outlineLevel="4" collapsed="1" x14ac:dyDescent="0.3">
      <c r="A1144" s="25" t="s">
        <v>2</v>
      </c>
      <c r="B1144" s="25" t="s">
        <v>2</v>
      </c>
      <c r="C1144" s="40" t="s">
        <v>2</v>
      </c>
      <c r="D1144" s="41" t="s">
        <v>2</v>
      </c>
      <c r="E1144" s="41" t="s">
        <v>2</v>
      </c>
      <c r="F1144" s="25" t="s">
        <v>2</v>
      </c>
      <c r="H1144" s="42">
        <v>0</v>
      </c>
      <c r="I1144" s="42">
        <v>0</v>
      </c>
      <c r="J1144" s="42">
        <v>0</v>
      </c>
      <c r="K1144" s="42">
        <v>2104.0100000000002</v>
      </c>
      <c r="L1144" s="42">
        <v>0</v>
      </c>
      <c r="M1144" s="42">
        <v>2104.0100000000002</v>
      </c>
      <c r="N1144" s="43">
        <v>-2104.0100000000002</v>
      </c>
      <c r="O1144" s="45">
        <v>-1</v>
      </c>
      <c r="P1144" s="42">
        <v>2104.0100000000002</v>
      </c>
      <c r="Q1144" s="42">
        <v>0</v>
      </c>
      <c r="R1144" s="42">
        <v>2104.0100000000002</v>
      </c>
      <c r="S1144" s="43">
        <v>-2104.0100000000002</v>
      </c>
      <c r="T1144" s="45">
        <v>-1</v>
      </c>
    </row>
    <row r="1145" spans="1:20" ht="14.4" hidden="1" customHeight="1" outlineLevel="4" collapsed="1" x14ac:dyDescent="0.3">
      <c r="A1145" s="25" t="s">
        <v>2</v>
      </c>
      <c r="B1145" s="25" t="s">
        <v>2</v>
      </c>
      <c r="C1145" s="40" t="s">
        <v>2</v>
      </c>
      <c r="D1145" s="41" t="s">
        <v>2</v>
      </c>
      <c r="E1145" s="41" t="s">
        <v>2</v>
      </c>
      <c r="F1145" s="25" t="s">
        <v>2</v>
      </c>
      <c r="H1145" s="42">
        <v>0</v>
      </c>
      <c r="I1145" s="42">
        <v>0</v>
      </c>
      <c r="J1145" s="42">
        <v>0</v>
      </c>
      <c r="K1145" s="42">
        <v>1650</v>
      </c>
      <c r="L1145" s="42">
        <v>0</v>
      </c>
      <c r="M1145" s="42">
        <v>1650</v>
      </c>
      <c r="N1145" s="43">
        <v>-1650</v>
      </c>
      <c r="O1145" s="45">
        <v>-1</v>
      </c>
      <c r="P1145" s="42">
        <v>1650</v>
      </c>
      <c r="Q1145" s="42">
        <v>0</v>
      </c>
      <c r="R1145" s="42">
        <v>1650</v>
      </c>
      <c r="S1145" s="43">
        <v>-1650</v>
      </c>
      <c r="T1145" s="45">
        <v>-1</v>
      </c>
    </row>
    <row r="1146" spans="1:20" ht="14.4" hidden="1" customHeight="1" outlineLevel="4" collapsed="1" x14ac:dyDescent="0.3">
      <c r="A1146" s="25" t="s">
        <v>2</v>
      </c>
      <c r="B1146" s="25" t="s">
        <v>2</v>
      </c>
      <c r="C1146" s="40" t="s">
        <v>2</v>
      </c>
      <c r="D1146" s="41" t="s">
        <v>2</v>
      </c>
      <c r="E1146" s="41" t="s">
        <v>2</v>
      </c>
      <c r="F1146" s="25" t="s">
        <v>2</v>
      </c>
      <c r="H1146" s="42">
        <v>0</v>
      </c>
      <c r="I1146" s="42">
        <v>0</v>
      </c>
      <c r="J1146" s="42">
        <v>0</v>
      </c>
      <c r="K1146" s="42">
        <v>1253</v>
      </c>
      <c r="L1146" s="42">
        <v>0</v>
      </c>
      <c r="M1146" s="42">
        <v>1253</v>
      </c>
      <c r="N1146" s="43">
        <v>-1253</v>
      </c>
      <c r="O1146" s="45">
        <v>-1</v>
      </c>
      <c r="P1146" s="42">
        <v>1275.576667</v>
      </c>
      <c r="Q1146" s="42">
        <v>4584</v>
      </c>
      <c r="R1146" s="42">
        <v>5859.5766670000003</v>
      </c>
      <c r="S1146" s="43">
        <v>-5859.5766670000003</v>
      </c>
      <c r="T1146" s="45">
        <v>-1</v>
      </c>
    </row>
    <row r="1147" spans="1:20" ht="14.4" hidden="1" customHeight="1" outlineLevel="4" collapsed="1" x14ac:dyDescent="0.3">
      <c r="A1147" s="25" t="s">
        <v>2</v>
      </c>
      <c r="B1147" s="25" t="s">
        <v>2</v>
      </c>
      <c r="C1147" s="40" t="s">
        <v>2</v>
      </c>
      <c r="D1147" s="41" t="s">
        <v>2</v>
      </c>
      <c r="E1147" s="41" t="s">
        <v>2</v>
      </c>
      <c r="F1147" s="25" t="s">
        <v>2</v>
      </c>
      <c r="H1147" s="42">
        <v>16500</v>
      </c>
      <c r="I1147" s="42">
        <v>0</v>
      </c>
      <c r="J1147" s="42">
        <v>16500</v>
      </c>
      <c r="K1147" s="42">
        <v>5224.38</v>
      </c>
      <c r="L1147" s="42">
        <v>0</v>
      </c>
      <c r="M1147" s="42">
        <v>5224.38</v>
      </c>
      <c r="N1147" s="42">
        <v>11275.62</v>
      </c>
      <c r="O1147" s="38">
        <v>0.31662909090909092</v>
      </c>
      <c r="P1147" s="42">
        <v>12824.7</v>
      </c>
      <c r="Q1147" s="42">
        <v>0</v>
      </c>
      <c r="R1147" s="42">
        <v>12824.7</v>
      </c>
      <c r="S1147" s="42">
        <v>3675.3</v>
      </c>
      <c r="T1147" s="38">
        <v>0.77725454545454542</v>
      </c>
    </row>
    <row r="1148" spans="1:20" ht="14.4" hidden="1" customHeight="1" outlineLevel="4" collapsed="1" x14ac:dyDescent="0.3">
      <c r="A1148" s="25" t="s">
        <v>2</v>
      </c>
      <c r="B1148" s="25" t="s">
        <v>2</v>
      </c>
      <c r="C1148" s="40" t="s">
        <v>2</v>
      </c>
      <c r="D1148" s="41" t="s">
        <v>2</v>
      </c>
      <c r="E1148" s="41" t="s">
        <v>2</v>
      </c>
      <c r="F1148" s="25" t="s">
        <v>2</v>
      </c>
      <c r="H1148" s="42">
        <v>24000</v>
      </c>
      <c r="I1148" s="42">
        <v>0</v>
      </c>
      <c r="J1148" s="42">
        <v>24000</v>
      </c>
      <c r="K1148" s="42">
        <v>0</v>
      </c>
      <c r="L1148" s="42">
        <v>0</v>
      </c>
      <c r="M1148" s="42">
        <v>0</v>
      </c>
      <c r="N1148" s="42">
        <v>24000</v>
      </c>
      <c r="O1148" s="38">
        <v>0</v>
      </c>
      <c r="P1148" s="42">
        <v>0</v>
      </c>
      <c r="Q1148" s="42">
        <v>0</v>
      </c>
      <c r="R1148" s="42">
        <v>0</v>
      </c>
      <c r="S1148" s="42">
        <v>24000</v>
      </c>
      <c r="T1148" s="38">
        <v>0</v>
      </c>
    </row>
    <row r="1149" spans="1:20" ht="14.4" hidden="1" customHeight="1" outlineLevel="4" collapsed="1" x14ac:dyDescent="0.3">
      <c r="A1149" s="25" t="s">
        <v>2</v>
      </c>
      <c r="B1149" s="25" t="s">
        <v>2</v>
      </c>
      <c r="C1149" s="40" t="s">
        <v>2</v>
      </c>
      <c r="D1149" s="41" t="s">
        <v>2</v>
      </c>
      <c r="E1149" s="41" t="s">
        <v>2</v>
      </c>
      <c r="F1149" s="25" t="s">
        <v>2</v>
      </c>
      <c r="H1149" s="42">
        <v>9700</v>
      </c>
      <c r="I1149" s="42">
        <v>0</v>
      </c>
      <c r="J1149" s="42">
        <v>9700</v>
      </c>
      <c r="K1149" s="42">
        <v>0</v>
      </c>
      <c r="L1149" s="42">
        <v>0</v>
      </c>
      <c r="M1149" s="42">
        <v>0</v>
      </c>
      <c r="N1149" s="42">
        <v>9700</v>
      </c>
      <c r="O1149" s="38">
        <v>0</v>
      </c>
      <c r="P1149" s="42">
        <v>948.31</v>
      </c>
      <c r="Q1149" s="42">
        <v>0</v>
      </c>
      <c r="R1149" s="42">
        <v>948.31</v>
      </c>
      <c r="S1149" s="42">
        <v>8751.69</v>
      </c>
      <c r="T1149" s="38">
        <v>9.7763917525773195E-2</v>
      </c>
    </row>
    <row r="1150" spans="1:20" ht="14.4" hidden="1" customHeight="1" outlineLevel="4" collapsed="1" x14ac:dyDescent="0.3">
      <c r="A1150" s="25" t="s">
        <v>2</v>
      </c>
      <c r="B1150" s="25" t="s">
        <v>2</v>
      </c>
      <c r="C1150" s="40" t="s">
        <v>2</v>
      </c>
      <c r="D1150" s="41" t="s">
        <v>2</v>
      </c>
      <c r="E1150" s="41" t="s">
        <v>2</v>
      </c>
      <c r="F1150" s="25" t="s">
        <v>2</v>
      </c>
      <c r="H1150" s="42">
        <v>8000</v>
      </c>
      <c r="I1150" s="42">
        <v>0</v>
      </c>
      <c r="J1150" s="42">
        <v>8000</v>
      </c>
      <c r="K1150" s="42">
        <v>2216.5500000000002</v>
      </c>
      <c r="L1150" s="42">
        <v>0</v>
      </c>
      <c r="M1150" s="42">
        <v>2216.5500000000002</v>
      </c>
      <c r="N1150" s="42">
        <v>5783.45</v>
      </c>
      <c r="O1150" s="38">
        <v>0.27706874999999997</v>
      </c>
      <c r="P1150" s="42">
        <v>5160.0266670000001</v>
      </c>
      <c r="Q1150" s="42">
        <v>0</v>
      </c>
      <c r="R1150" s="42">
        <v>5160.0266670000001</v>
      </c>
      <c r="S1150" s="42">
        <v>2839.9733329999999</v>
      </c>
      <c r="T1150" s="38">
        <v>0.64500333337500004</v>
      </c>
    </row>
    <row r="1151" spans="1:20" ht="14.4" hidden="1" customHeight="1" outlineLevel="4" collapsed="1" x14ac:dyDescent="0.3">
      <c r="A1151" s="25" t="s">
        <v>2</v>
      </c>
      <c r="B1151" s="25" t="s">
        <v>2</v>
      </c>
      <c r="C1151" s="40" t="s">
        <v>2</v>
      </c>
      <c r="D1151" s="41" t="s">
        <v>2</v>
      </c>
      <c r="E1151" s="41" t="s">
        <v>2</v>
      </c>
      <c r="F1151" s="25" t="s">
        <v>2</v>
      </c>
      <c r="H1151" s="42">
        <v>2500</v>
      </c>
      <c r="I1151" s="42">
        <v>0</v>
      </c>
      <c r="J1151" s="42">
        <v>2500</v>
      </c>
      <c r="K1151" s="42">
        <v>0</v>
      </c>
      <c r="L1151" s="42">
        <v>0</v>
      </c>
      <c r="M1151" s="42">
        <v>0</v>
      </c>
      <c r="N1151" s="42">
        <v>2500</v>
      </c>
      <c r="O1151" s="38">
        <v>0</v>
      </c>
      <c r="P1151" s="42">
        <v>2065.34</v>
      </c>
      <c r="Q1151" s="42">
        <v>0</v>
      </c>
      <c r="R1151" s="42">
        <v>2065.34</v>
      </c>
      <c r="S1151" s="42">
        <v>434.66</v>
      </c>
      <c r="T1151" s="38">
        <v>0.82613599999999998</v>
      </c>
    </row>
    <row r="1152" spans="1:20" ht="14.4" hidden="1" customHeight="1" outlineLevel="4" collapsed="1" x14ac:dyDescent="0.3">
      <c r="A1152" s="25" t="s">
        <v>2</v>
      </c>
      <c r="B1152" s="25" t="s">
        <v>2</v>
      </c>
      <c r="C1152" s="40" t="s">
        <v>2</v>
      </c>
      <c r="D1152" s="41" t="s">
        <v>2</v>
      </c>
      <c r="E1152" s="41" t="s">
        <v>2</v>
      </c>
      <c r="F1152" s="25" t="s">
        <v>2</v>
      </c>
      <c r="H1152" s="42">
        <v>28090</v>
      </c>
      <c r="I1152" s="42">
        <v>0</v>
      </c>
      <c r="J1152" s="42">
        <v>28090</v>
      </c>
      <c r="K1152" s="42">
        <v>4316.43</v>
      </c>
      <c r="L1152" s="42">
        <v>0</v>
      </c>
      <c r="M1152" s="42">
        <v>4316.43</v>
      </c>
      <c r="N1152" s="42">
        <v>23773.57</v>
      </c>
      <c r="O1152" s="38">
        <v>0.15366429334282664</v>
      </c>
      <c r="P1152" s="42">
        <v>19720.77</v>
      </c>
      <c r="Q1152" s="42">
        <v>0</v>
      </c>
      <c r="R1152" s="42">
        <v>19720.77</v>
      </c>
      <c r="S1152" s="42">
        <v>8369.23</v>
      </c>
      <c r="T1152" s="38">
        <v>0.70205660377358492</v>
      </c>
    </row>
    <row r="1153" spans="1:20" ht="14.4" hidden="1" customHeight="1" outlineLevel="4" collapsed="1" x14ac:dyDescent="0.3">
      <c r="A1153" s="25" t="s">
        <v>2</v>
      </c>
      <c r="B1153" s="25" t="s">
        <v>2</v>
      </c>
      <c r="C1153" s="40" t="s">
        <v>2</v>
      </c>
      <c r="D1153" s="41" t="s">
        <v>2</v>
      </c>
      <c r="E1153" s="41" t="s">
        <v>2</v>
      </c>
      <c r="F1153" s="25" t="s">
        <v>2</v>
      </c>
      <c r="H1153" s="42">
        <v>8780</v>
      </c>
      <c r="I1153" s="42">
        <v>0</v>
      </c>
      <c r="J1153" s="42">
        <v>8780</v>
      </c>
      <c r="K1153" s="42">
        <v>0</v>
      </c>
      <c r="L1153" s="42">
        <v>0</v>
      </c>
      <c r="M1153" s="42">
        <v>0</v>
      </c>
      <c r="N1153" s="42">
        <v>8780</v>
      </c>
      <c r="O1153" s="38">
        <v>0</v>
      </c>
      <c r="P1153" s="42">
        <v>0</v>
      </c>
      <c r="Q1153" s="42">
        <v>0</v>
      </c>
      <c r="R1153" s="42">
        <v>0</v>
      </c>
      <c r="S1153" s="42">
        <v>8780</v>
      </c>
      <c r="T1153" s="38">
        <v>0</v>
      </c>
    </row>
    <row r="1154" spans="1:20" ht="14.4" hidden="1" customHeight="1" outlineLevel="4" collapsed="1" x14ac:dyDescent="0.3">
      <c r="A1154" s="25" t="s">
        <v>2</v>
      </c>
      <c r="B1154" s="25" t="s">
        <v>2</v>
      </c>
      <c r="C1154" s="40" t="s">
        <v>2</v>
      </c>
      <c r="D1154" s="41" t="s">
        <v>2</v>
      </c>
      <c r="E1154" s="41" t="s">
        <v>2</v>
      </c>
      <c r="F1154" s="25" t="s">
        <v>2</v>
      </c>
      <c r="H1154" s="42">
        <v>20475</v>
      </c>
      <c r="I1154" s="42">
        <v>0</v>
      </c>
      <c r="J1154" s="42">
        <v>20475</v>
      </c>
      <c r="K1154" s="42">
        <v>0</v>
      </c>
      <c r="L1154" s="42">
        <v>0</v>
      </c>
      <c r="M1154" s="42">
        <v>0</v>
      </c>
      <c r="N1154" s="42">
        <v>20475</v>
      </c>
      <c r="O1154" s="38">
        <v>0</v>
      </c>
      <c r="P1154" s="42">
        <v>0</v>
      </c>
      <c r="Q1154" s="42">
        <v>0</v>
      </c>
      <c r="R1154" s="42">
        <v>0</v>
      </c>
      <c r="S1154" s="42">
        <v>20475</v>
      </c>
      <c r="T1154" s="38">
        <v>0</v>
      </c>
    </row>
    <row r="1155" spans="1:20" ht="14.4" hidden="1" customHeight="1" outlineLevel="4" collapsed="1" x14ac:dyDescent="0.3">
      <c r="A1155" s="25" t="s">
        <v>2</v>
      </c>
      <c r="B1155" s="25" t="s">
        <v>2</v>
      </c>
      <c r="C1155" s="40" t="s">
        <v>2</v>
      </c>
      <c r="D1155" s="41" t="s">
        <v>2</v>
      </c>
      <c r="E1155" s="41" t="s">
        <v>2</v>
      </c>
      <c r="F1155" s="25" t="s">
        <v>2</v>
      </c>
      <c r="H1155" s="42">
        <v>28005</v>
      </c>
      <c r="I1155" s="42">
        <v>0</v>
      </c>
      <c r="J1155" s="42">
        <v>28005</v>
      </c>
      <c r="K1155" s="42">
        <v>515.37</v>
      </c>
      <c r="L1155" s="42">
        <v>0</v>
      </c>
      <c r="M1155" s="42">
        <v>515.37</v>
      </c>
      <c r="N1155" s="42">
        <v>27489.63</v>
      </c>
      <c r="O1155" s="38">
        <v>1.8402785216925548E-2</v>
      </c>
      <c r="P1155" s="42">
        <v>2609.9933329999999</v>
      </c>
      <c r="Q1155" s="42">
        <v>0</v>
      </c>
      <c r="R1155" s="42">
        <v>2609.9933329999999</v>
      </c>
      <c r="S1155" s="42">
        <v>25395.006667000001</v>
      </c>
      <c r="T1155" s="38">
        <v>9.3197405213354761E-2</v>
      </c>
    </row>
    <row r="1156" spans="1:20" ht="14.4" hidden="1" customHeight="1" outlineLevel="4" collapsed="1" x14ac:dyDescent="0.3">
      <c r="A1156" s="25" t="s">
        <v>2</v>
      </c>
      <c r="B1156" s="25" t="s">
        <v>2</v>
      </c>
      <c r="C1156" s="40" t="s">
        <v>2</v>
      </c>
      <c r="D1156" s="41" t="s">
        <v>2</v>
      </c>
      <c r="E1156" s="41" t="s">
        <v>2</v>
      </c>
      <c r="F1156" s="25" t="s">
        <v>2</v>
      </c>
      <c r="H1156" s="42">
        <v>5860</v>
      </c>
      <c r="I1156" s="42">
        <v>0</v>
      </c>
      <c r="J1156" s="42">
        <v>5860</v>
      </c>
      <c r="K1156" s="42">
        <v>0</v>
      </c>
      <c r="L1156" s="42">
        <v>0</v>
      </c>
      <c r="M1156" s="42">
        <v>0</v>
      </c>
      <c r="N1156" s="42">
        <v>5860</v>
      </c>
      <c r="O1156" s="38">
        <v>0</v>
      </c>
      <c r="P1156" s="42">
        <v>0</v>
      </c>
      <c r="Q1156" s="42">
        <v>0</v>
      </c>
      <c r="R1156" s="42">
        <v>0</v>
      </c>
      <c r="S1156" s="42">
        <v>5860</v>
      </c>
      <c r="T1156" s="38">
        <v>0</v>
      </c>
    </row>
    <row r="1157" spans="1:20" ht="14.4" hidden="1" customHeight="1" outlineLevel="4" collapsed="1" x14ac:dyDescent="0.3">
      <c r="A1157" s="25" t="s">
        <v>2</v>
      </c>
      <c r="B1157" s="25" t="s">
        <v>2</v>
      </c>
      <c r="C1157" s="40" t="s">
        <v>2</v>
      </c>
      <c r="D1157" s="41" t="s">
        <v>2</v>
      </c>
      <c r="E1157" s="41" t="s">
        <v>2</v>
      </c>
      <c r="F1157" s="25" t="s">
        <v>2</v>
      </c>
      <c r="H1157" s="42">
        <v>7800</v>
      </c>
      <c r="I1157" s="42">
        <v>0</v>
      </c>
      <c r="J1157" s="42">
        <v>7800</v>
      </c>
      <c r="K1157" s="42">
        <v>7623.41</v>
      </c>
      <c r="L1157" s="42">
        <v>0</v>
      </c>
      <c r="M1157" s="42">
        <v>7623.41</v>
      </c>
      <c r="N1157" s="42">
        <v>176.59</v>
      </c>
      <c r="O1157" s="38">
        <v>0.97736025641025637</v>
      </c>
      <c r="P1157" s="42">
        <v>7623.41</v>
      </c>
      <c r="Q1157" s="42">
        <v>0</v>
      </c>
      <c r="R1157" s="42">
        <v>7623.41</v>
      </c>
      <c r="S1157" s="42">
        <v>176.59</v>
      </c>
      <c r="T1157" s="38">
        <v>0.97736025641025637</v>
      </c>
    </row>
    <row r="1158" spans="1:20" ht="14.4" hidden="1" customHeight="1" outlineLevel="4" collapsed="1" x14ac:dyDescent="0.3">
      <c r="A1158" s="25" t="s">
        <v>2</v>
      </c>
      <c r="B1158" s="25" t="s">
        <v>2</v>
      </c>
      <c r="C1158" s="40" t="s">
        <v>2</v>
      </c>
      <c r="D1158" s="41" t="s">
        <v>2</v>
      </c>
      <c r="E1158" s="41" t="s">
        <v>2</v>
      </c>
      <c r="F1158" s="25" t="s">
        <v>2</v>
      </c>
      <c r="H1158" s="42">
        <v>3600</v>
      </c>
      <c r="I1158" s="42">
        <v>0</v>
      </c>
      <c r="J1158" s="42">
        <v>3600</v>
      </c>
      <c r="K1158" s="42">
        <v>0</v>
      </c>
      <c r="L1158" s="42">
        <v>0</v>
      </c>
      <c r="M1158" s="42">
        <v>0</v>
      </c>
      <c r="N1158" s="42">
        <v>3600</v>
      </c>
      <c r="O1158" s="38">
        <v>0</v>
      </c>
      <c r="P1158" s="42">
        <v>3600</v>
      </c>
      <c r="Q1158" s="42">
        <v>0</v>
      </c>
      <c r="R1158" s="42">
        <v>3600</v>
      </c>
      <c r="S1158" s="42">
        <v>0</v>
      </c>
      <c r="T1158" s="38">
        <v>1</v>
      </c>
    </row>
    <row r="1159" spans="1:20" ht="14.4" hidden="1" customHeight="1" outlineLevel="4" collapsed="1" x14ac:dyDescent="0.3">
      <c r="A1159" s="25" t="s">
        <v>2</v>
      </c>
      <c r="B1159" s="25" t="s">
        <v>2</v>
      </c>
      <c r="C1159" s="40" t="s">
        <v>2</v>
      </c>
      <c r="D1159" s="41" t="s">
        <v>2</v>
      </c>
      <c r="E1159" s="41" t="s">
        <v>2</v>
      </c>
      <c r="F1159" s="25" t="s">
        <v>2</v>
      </c>
      <c r="H1159" s="42">
        <v>15000</v>
      </c>
      <c r="I1159" s="42">
        <v>0</v>
      </c>
      <c r="J1159" s="42">
        <v>15000</v>
      </c>
      <c r="K1159" s="42">
        <v>0</v>
      </c>
      <c r="L1159" s="42">
        <v>0</v>
      </c>
      <c r="M1159" s="42">
        <v>0</v>
      </c>
      <c r="N1159" s="42">
        <v>15000</v>
      </c>
      <c r="O1159" s="38">
        <v>0</v>
      </c>
      <c r="P1159" s="42">
        <v>0</v>
      </c>
      <c r="Q1159" s="42">
        <v>0</v>
      </c>
      <c r="R1159" s="42">
        <v>0</v>
      </c>
      <c r="S1159" s="42">
        <v>15000</v>
      </c>
      <c r="T1159" s="38">
        <v>0</v>
      </c>
    </row>
    <row r="1160" spans="1:20" ht="14.4" hidden="1" customHeight="1" outlineLevel="4" collapsed="1" x14ac:dyDescent="0.3">
      <c r="A1160" s="25" t="s">
        <v>2</v>
      </c>
      <c r="B1160" s="25" t="s">
        <v>2</v>
      </c>
      <c r="C1160" s="40" t="s">
        <v>2</v>
      </c>
      <c r="D1160" s="41" t="s">
        <v>2</v>
      </c>
      <c r="E1160" s="41" t="s">
        <v>2</v>
      </c>
      <c r="F1160" s="25" t="s">
        <v>2</v>
      </c>
      <c r="H1160" s="42">
        <v>33000</v>
      </c>
      <c r="I1160" s="42">
        <v>0</v>
      </c>
      <c r="J1160" s="42">
        <v>33000</v>
      </c>
      <c r="K1160" s="42">
        <v>9767.84</v>
      </c>
      <c r="L1160" s="42">
        <v>0</v>
      </c>
      <c r="M1160" s="42">
        <v>9767.84</v>
      </c>
      <c r="N1160" s="42">
        <v>23232.16</v>
      </c>
      <c r="O1160" s="38">
        <v>0.29599515151515149</v>
      </c>
      <c r="P1160" s="42">
        <v>20811.900000000001</v>
      </c>
      <c r="Q1160" s="42">
        <v>0</v>
      </c>
      <c r="R1160" s="42">
        <v>20811.900000000001</v>
      </c>
      <c r="S1160" s="42">
        <v>12188.1</v>
      </c>
      <c r="T1160" s="38">
        <v>0.63066363636363632</v>
      </c>
    </row>
    <row r="1161" spans="1:20" ht="14.4" hidden="1" customHeight="1" outlineLevel="4" collapsed="1" x14ac:dyDescent="0.3">
      <c r="A1161" s="25" t="s">
        <v>2</v>
      </c>
      <c r="B1161" s="25" t="s">
        <v>2</v>
      </c>
      <c r="C1161" s="40" t="s">
        <v>2</v>
      </c>
      <c r="D1161" s="41" t="s">
        <v>2</v>
      </c>
      <c r="E1161" s="41" t="s">
        <v>2</v>
      </c>
      <c r="F1161" s="25" t="s">
        <v>2</v>
      </c>
      <c r="H1161" s="42">
        <v>10400</v>
      </c>
      <c r="I1161" s="42">
        <v>0</v>
      </c>
      <c r="J1161" s="42">
        <v>10400</v>
      </c>
      <c r="K1161" s="42">
        <v>1395.41</v>
      </c>
      <c r="L1161" s="42">
        <v>0</v>
      </c>
      <c r="M1161" s="42">
        <v>1395.41</v>
      </c>
      <c r="N1161" s="42">
        <v>9004.59</v>
      </c>
      <c r="O1161" s="38">
        <v>0.13417403846153847</v>
      </c>
      <c r="P1161" s="42">
        <v>6160.3833329999998</v>
      </c>
      <c r="Q1161" s="42">
        <v>0</v>
      </c>
      <c r="R1161" s="42">
        <v>6160.3833329999998</v>
      </c>
      <c r="S1161" s="42">
        <v>4239.6166670000002</v>
      </c>
      <c r="T1161" s="38">
        <v>0.59234455124999996</v>
      </c>
    </row>
    <row r="1162" spans="1:20" ht="14.4" hidden="1" customHeight="1" outlineLevel="4" collapsed="1" x14ac:dyDescent="0.3">
      <c r="A1162" s="25" t="s">
        <v>2</v>
      </c>
      <c r="B1162" s="25" t="s">
        <v>2</v>
      </c>
      <c r="C1162" s="40" t="s">
        <v>2</v>
      </c>
      <c r="D1162" s="41" t="s">
        <v>2</v>
      </c>
      <c r="E1162" s="41" t="s">
        <v>2</v>
      </c>
      <c r="F1162" s="25" t="s">
        <v>2</v>
      </c>
      <c r="H1162" s="42">
        <v>11808</v>
      </c>
      <c r="I1162" s="42">
        <v>0</v>
      </c>
      <c r="J1162" s="42">
        <v>11808</v>
      </c>
      <c r="K1162" s="42">
        <v>0</v>
      </c>
      <c r="L1162" s="42">
        <v>0</v>
      </c>
      <c r="M1162" s="42">
        <v>0</v>
      </c>
      <c r="N1162" s="42">
        <v>11808</v>
      </c>
      <c r="O1162" s="38">
        <v>0</v>
      </c>
      <c r="P1162" s="42">
        <v>0</v>
      </c>
      <c r="Q1162" s="42">
        <v>0</v>
      </c>
      <c r="R1162" s="42">
        <v>0</v>
      </c>
      <c r="S1162" s="42">
        <v>11808</v>
      </c>
      <c r="T1162" s="38">
        <v>0</v>
      </c>
    </row>
    <row r="1163" spans="1:20" ht="14.4" hidden="1" customHeight="1" outlineLevel="4" collapsed="1" x14ac:dyDescent="0.3">
      <c r="A1163" s="25" t="s">
        <v>2</v>
      </c>
      <c r="B1163" s="25" t="s">
        <v>2</v>
      </c>
      <c r="C1163" s="40" t="s">
        <v>2</v>
      </c>
      <c r="D1163" s="41" t="s">
        <v>2</v>
      </c>
      <c r="E1163" s="41" t="s">
        <v>2</v>
      </c>
      <c r="F1163" s="25" t="s">
        <v>2</v>
      </c>
      <c r="H1163" s="42">
        <v>7600</v>
      </c>
      <c r="I1163" s="42">
        <v>0</v>
      </c>
      <c r="J1163" s="42">
        <v>7600</v>
      </c>
      <c r="K1163" s="42">
        <v>0</v>
      </c>
      <c r="L1163" s="42">
        <v>0</v>
      </c>
      <c r="M1163" s="42">
        <v>0</v>
      </c>
      <c r="N1163" s="42">
        <v>7600</v>
      </c>
      <c r="O1163" s="38">
        <v>0</v>
      </c>
      <c r="P1163" s="42">
        <v>3141.54</v>
      </c>
      <c r="Q1163" s="42">
        <v>0</v>
      </c>
      <c r="R1163" s="42">
        <v>3141.54</v>
      </c>
      <c r="S1163" s="42">
        <v>4458.46</v>
      </c>
      <c r="T1163" s="38">
        <v>0.41336052631578946</v>
      </c>
    </row>
    <row r="1164" spans="1:20" ht="14.4" hidden="1" customHeight="1" outlineLevel="4" collapsed="1" x14ac:dyDescent="0.3">
      <c r="A1164" s="25" t="s">
        <v>2</v>
      </c>
      <c r="B1164" s="25" t="s">
        <v>2</v>
      </c>
      <c r="C1164" s="40" t="s">
        <v>2</v>
      </c>
      <c r="D1164" s="41" t="s">
        <v>2</v>
      </c>
      <c r="E1164" s="41" t="s">
        <v>2</v>
      </c>
      <c r="F1164" s="25" t="s">
        <v>2</v>
      </c>
      <c r="H1164" s="42">
        <v>5746</v>
      </c>
      <c r="I1164" s="42">
        <v>0</v>
      </c>
      <c r="J1164" s="42">
        <v>5746</v>
      </c>
      <c r="K1164" s="42">
        <v>625</v>
      </c>
      <c r="L1164" s="42">
        <v>0</v>
      </c>
      <c r="M1164" s="42">
        <v>625</v>
      </c>
      <c r="N1164" s="42">
        <v>5121</v>
      </c>
      <c r="O1164" s="38">
        <v>0.10877131917855899</v>
      </c>
      <c r="P1164" s="42">
        <v>625</v>
      </c>
      <c r="Q1164" s="42">
        <v>0</v>
      </c>
      <c r="R1164" s="42">
        <v>625</v>
      </c>
      <c r="S1164" s="42">
        <v>5121</v>
      </c>
      <c r="T1164" s="38">
        <v>0.10877131917855899</v>
      </c>
    </row>
    <row r="1165" spans="1:20" ht="14.4" hidden="1" customHeight="1" outlineLevel="4" collapsed="1" x14ac:dyDescent="0.3">
      <c r="A1165" s="25" t="s">
        <v>2</v>
      </c>
      <c r="B1165" s="25" t="s">
        <v>2</v>
      </c>
      <c r="C1165" s="40" t="s">
        <v>2</v>
      </c>
      <c r="D1165" s="41" t="s">
        <v>2</v>
      </c>
      <c r="E1165" s="41" t="s">
        <v>2</v>
      </c>
      <c r="F1165" s="25" t="s">
        <v>2</v>
      </c>
      <c r="H1165" s="42">
        <v>9631</v>
      </c>
      <c r="I1165" s="42">
        <v>0</v>
      </c>
      <c r="J1165" s="42">
        <v>9631</v>
      </c>
      <c r="K1165" s="42">
        <v>0</v>
      </c>
      <c r="L1165" s="42">
        <v>0</v>
      </c>
      <c r="M1165" s="42">
        <v>0</v>
      </c>
      <c r="N1165" s="42">
        <v>9631</v>
      </c>
      <c r="O1165" s="38">
        <v>0</v>
      </c>
      <c r="P1165" s="42">
        <v>6892.65</v>
      </c>
      <c r="Q1165" s="42">
        <v>0</v>
      </c>
      <c r="R1165" s="42">
        <v>6892.65</v>
      </c>
      <c r="S1165" s="42">
        <v>2738.35</v>
      </c>
      <c r="T1165" s="38">
        <v>0.71567334648530789</v>
      </c>
    </row>
    <row r="1166" spans="1:20" ht="14.4" hidden="1" customHeight="1" outlineLevel="4" collapsed="1" x14ac:dyDescent="0.3">
      <c r="A1166" s="25" t="s">
        <v>2</v>
      </c>
      <c r="B1166" s="25" t="s">
        <v>2</v>
      </c>
      <c r="C1166" s="40" t="s">
        <v>2</v>
      </c>
      <c r="D1166" s="41" t="s">
        <v>2</v>
      </c>
      <c r="E1166" s="41" t="s">
        <v>2</v>
      </c>
      <c r="F1166" s="25" t="s">
        <v>2</v>
      </c>
      <c r="H1166" s="42">
        <v>24240</v>
      </c>
      <c r="I1166" s="42">
        <v>0</v>
      </c>
      <c r="J1166" s="42">
        <v>24240</v>
      </c>
      <c r="K1166" s="43">
        <v>-4840.7299999999996</v>
      </c>
      <c r="L1166" s="42">
        <v>0</v>
      </c>
      <c r="M1166" s="43">
        <v>-4840.7299999999996</v>
      </c>
      <c r="N1166" s="42">
        <v>29080.73</v>
      </c>
      <c r="O1166" s="45">
        <v>-0.19970008250825083</v>
      </c>
      <c r="P1166" s="42">
        <v>43.803331999999997</v>
      </c>
      <c r="Q1166" s="42">
        <v>0</v>
      </c>
      <c r="R1166" s="42">
        <v>43.803331999999997</v>
      </c>
      <c r="S1166" s="42">
        <v>24196.196668</v>
      </c>
      <c r="T1166" s="38">
        <v>1.8070681518151815E-3</v>
      </c>
    </row>
    <row r="1167" spans="1:20" ht="14.4" hidden="1" customHeight="1" outlineLevel="4" collapsed="1" x14ac:dyDescent="0.3">
      <c r="A1167" s="25" t="s">
        <v>2</v>
      </c>
      <c r="B1167" s="25" t="s">
        <v>2</v>
      </c>
      <c r="C1167" s="40" t="s">
        <v>2</v>
      </c>
      <c r="D1167" s="41" t="s">
        <v>2</v>
      </c>
      <c r="E1167" s="41" t="s">
        <v>2</v>
      </c>
      <c r="F1167" s="25" t="s">
        <v>2</v>
      </c>
      <c r="H1167" s="42">
        <v>9240</v>
      </c>
      <c r="I1167" s="42">
        <v>0</v>
      </c>
      <c r="J1167" s="42">
        <v>9240</v>
      </c>
      <c r="K1167" s="42">
        <v>0</v>
      </c>
      <c r="L1167" s="42">
        <v>0</v>
      </c>
      <c r="M1167" s="42">
        <v>0</v>
      </c>
      <c r="N1167" s="42">
        <v>9240</v>
      </c>
      <c r="O1167" s="38">
        <v>0</v>
      </c>
      <c r="P1167" s="42">
        <v>0</v>
      </c>
      <c r="Q1167" s="42">
        <v>0</v>
      </c>
      <c r="R1167" s="42">
        <v>0</v>
      </c>
      <c r="S1167" s="42">
        <v>9240</v>
      </c>
      <c r="T1167" s="38">
        <v>0</v>
      </c>
    </row>
    <row r="1168" spans="1:20" ht="14.4" hidden="1" customHeight="1" outlineLevel="4" collapsed="1" x14ac:dyDescent="0.3">
      <c r="A1168" s="25" t="s">
        <v>2</v>
      </c>
      <c r="B1168" s="25" t="s">
        <v>2</v>
      </c>
      <c r="C1168" s="40" t="s">
        <v>2</v>
      </c>
      <c r="D1168" s="41" t="s">
        <v>2</v>
      </c>
      <c r="E1168" s="41" t="s">
        <v>2</v>
      </c>
      <c r="F1168" s="25" t="s">
        <v>2</v>
      </c>
      <c r="H1168" s="42">
        <v>9631</v>
      </c>
      <c r="I1168" s="42">
        <v>0</v>
      </c>
      <c r="J1168" s="42">
        <v>9631</v>
      </c>
      <c r="K1168" s="42">
        <v>0</v>
      </c>
      <c r="L1168" s="42">
        <v>0</v>
      </c>
      <c r="M1168" s="42">
        <v>0</v>
      </c>
      <c r="N1168" s="42">
        <v>9631</v>
      </c>
      <c r="O1168" s="38">
        <v>0</v>
      </c>
      <c r="P1168" s="42">
        <v>0</v>
      </c>
      <c r="Q1168" s="42">
        <v>0</v>
      </c>
      <c r="R1168" s="42">
        <v>0</v>
      </c>
      <c r="S1168" s="42">
        <v>9631</v>
      </c>
      <c r="T1168" s="38">
        <v>0</v>
      </c>
    </row>
    <row r="1169" spans="1:20" ht="14.4" hidden="1" customHeight="1" outlineLevel="4" collapsed="1" x14ac:dyDescent="0.3">
      <c r="A1169" s="25" t="s">
        <v>2</v>
      </c>
      <c r="B1169" s="25" t="s">
        <v>2</v>
      </c>
      <c r="C1169" s="40" t="s">
        <v>2</v>
      </c>
      <c r="D1169" s="41" t="s">
        <v>2</v>
      </c>
      <c r="E1169" s="41" t="s">
        <v>2</v>
      </c>
      <c r="F1169" s="25" t="s">
        <v>2</v>
      </c>
      <c r="H1169" s="42">
        <v>9880</v>
      </c>
      <c r="I1169" s="42">
        <v>0</v>
      </c>
      <c r="J1169" s="42">
        <v>9880</v>
      </c>
      <c r="K1169" s="42">
        <v>0</v>
      </c>
      <c r="L1169" s="42">
        <v>0</v>
      </c>
      <c r="M1169" s="42">
        <v>0</v>
      </c>
      <c r="N1169" s="42">
        <v>9880</v>
      </c>
      <c r="O1169" s="38">
        <v>0</v>
      </c>
      <c r="P1169" s="42">
        <v>710</v>
      </c>
      <c r="Q1169" s="42">
        <v>0</v>
      </c>
      <c r="R1169" s="42">
        <v>710</v>
      </c>
      <c r="S1169" s="42">
        <v>9170</v>
      </c>
      <c r="T1169" s="38">
        <v>7.186234817813765E-2</v>
      </c>
    </row>
    <row r="1170" spans="1:20" ht="14.4" hidden="1" customHeight="1" outlineLevel="4" collapsed="1" x14ac:dyDescent="0.3">
      <c r="A1170" s="25" t="s">
        <v>2</v>
      </c>
      <c r="B1170" s="25" t="s">
        <v>2</v>
      </c>
      <c r="C1170" s="40" t="s">
        <v>2</v>
      </c>
      <c r="D1170" s="41" t="s">
        <v>2</v>
      </c>
      <c r="E1170" s="41" t="s">
        <v>2</v>
      </c>
      <c r="F1170" s="25" t="s">
        <v>2</v>
      </c>
      <c r="H1170" s="42">
        <v>11808</v>
      </c>
      <c r="I1170" s="42">
        <v>0</v>
      </c>
      <c r="J1170" s="42">
        <v>11808</v>
      </c>
      <c r="K1170" s="42">
        <v>0</v>
      </c>
      <c r="L1170" s="42">
        <v>0</v>
      </c>
      <c r="M1170" s="42">
        <v>0</v>
      </c>
      <c r="N1170" s="42">
        <v>11808</v>
      </c>
      <c r="O1170" s="38">
        <v>0</v>
      </c>
      <c r="P1170" s="42">
        <v>0</v>
      </c>
      <c r="Q1170" s="42">
        <v>0</v>
      </c>
      <c r="R1170" s="42">
        <v>0</v>
      </c>
      <c r="S1170" s="42">
        <v>11808</v>
      </c>
      <c r="T1170" s="38">
        <v>0</v>
      </c>
    </row>
    <row r="1171" spans="1:20" ht="14.4" hidden="1" customHeight="1" outlineLevel="4" collapsed="1" x14ac:dyDescent="0.3">
      <c r="A1171" s="25" t="s">
        <v>2</v>
      </c>
      <c r="B1171" s="25" t="s">
        <v>2</v>
      </c>
      <c r="C1171" s="40" t="s">
        <v>2</v>
      </c>
      <c r="D1171" s="41" t="s">
        <v>2</v>
      </c>
      <c r="E1171" s="41" t="s">
        <v>2</v>
      </c>
      <c r="F1171" s="25" t="s">
        <v>2</v>
      </c>
      <c r="H1171" s="42">
        <v>7500</v>
      </c>
      <c r="I1171" s="42">
        <v>0</v>
      </c>
      <c r="J1171" s="42">
        <v>7500</v>
      </c>
      <c r="K1171" s="42">
        <v>2774.4</v>
      </c>
      <c r="L1171" s="42">
        <v>0</v>
      </c>
      <c r="M1171" s="42">
        <v>2774.4</v>
      </c>
      <c r="N1171" s="42">
        <v>4725.6000000000004</v>
      </c>
      <c r="O1171" s="38">
        <v>0.36992000000000003</v>
      </c>
      <c r="P1171" s="42">
        <v>4866.996666</v>
      </c>
      <c r="Q1171" s="42">
        <v>0</v>
      </c>
      <c r="R1171" s="42">
        <v>4866.996666</v>
      </c>
      <c r="S1171" s="42">
        <v>2633.003334</v>
      </c>
      <c r="T1171" s="38">
        <v>0.6489328888</v>
      </c>
    </row>
    <row r="1172" spans="1:20" ht="14.4" hidden="1" customHeight="1" outlineLevel="4" collapsed="1" x14ac:dyDescent="0.3">
      <c r="A1172" s="25" t="s">
        <v>2</v>
      </c>
      <c r="B1172" s="25" t="s">
        <v>2</v>
      </c>
      <c r="C1172" s="40" t="s">
        <v>2</v>
      </c>
      <c r="D1172" s="41" t="s">
        <v>2</v>
      </c>
      <c r="E1172" s="41" t="s">
        <v>2</v>
      </c>
      <c r="F1172" s="25" t="s">
        <v>2</v>
      </c>
      <c r="H1172" s="42">
        <v>12000</v>
      </c>
      <c r="I1172" s="42">
        <v>0</v>
      </c>
      <c r="J1172" s="42">
        <v>12000</v>
      </c>
      <c r="K1172" s="42">
        <v>802</v>
      </c>
      <c r="L1172" s="42">
        <v>0</v>
      </c>
      <c r="M1172" s="42">
        <v>802</v>
      </c>
      <c r="N1172" s="42">
        <v>11198</v>
      </c>
      <c r="O1172" s="38">
        <v>6.6833333333333328E-2</v>
      </c>
      <c r="P1172" s="42">
        <v>6984.57</v>
      </c>
      <c r="Q1172" s="42">
        <v>0</v>
      </c>
      <c r="R1172" s="42">
        <v>6984.57</v>
      </c>
      <c r="S1172" s="42">
        <v>5015.43</v>
      </c>
      <c r="T1172" s="38">
        <v>0.58204750000000005</v>
      </c>
    </row>
    <row r="1173" spans="1:20" ht="14.4" hidden="1" customHeight="1" outlineLevel="4" collapsed="1" x14ac:dyDescent="0.3">
      <c r="A1173" s="25" t="s">
        <v>2</v>
      </c>
      <c r="B1173" s="25" t="s">
        <v>2</v>
      </c>
      <c r="C1173" s="40" t="s">
        <v>2</v>
      </c>
      <c r="D1173" s="41" t="s">
        <v>2</v>
      </c>
      <c r="E1173" s="41" t="s">
        <v>2</v>
      </c>
      <c r="F1173" s="25" t="s">
        <v>2</v>
      </c>
      <c r="H1173" s="42">
        <v>0</v>
      </c>
      <c r="I1173" s="42">
        <v>0</v>
      </c>
      <c r="J1173" s="42">
        <v>0</v>
      </c>
      <c r="K1173" s="42">
        <v>1109.25</v>
      </c>
      <c r="L1173" s="42">
        <v>0</v>
      </c>
      <c r="M1173" s="42">
        <v>1109.25</v>
      </c>
      <c r="N1173" s="43">
        <v>-1109.25</v>
      </c>
      <c r="O1173" s="45">
        <v>-1</v>
      </c>
      <c r="P1173" s="42">
        <v>1109.25</v>
      </c>
      <c r="Q1173" s="42">
        <v>0</v>
      </c>
      <c r="R1173" s="42">
        <v>1109.25</v>
      </c>
      <c r="S1173" s="43">
        <v>-1109.25</v>
      </c>
      <c r="T1173" s="45">
        <v>-1</v>
      </c>
    </row>
    <row r="1174" spans="1:20" ht="14.4" hidden="1" customHeight="1" outlineLevel="4" collapsed="1" x14ac:dyDescent="0.3">
      <c r="A1174" s="25" t="s">
        <v>2</v>
      </c>
      <c r="B1174" s="25" t="s">
        <v>2</v>
      </c>
      <c r="C1174" s="40" t="s">
        <v>2</v>
      </c>
      <c r="D1174" s="41" t="s">
        <v>2</v>
      </c>
      <c r="E1174" s="41" t="s">
        <v>2</v>
      </c>
      <c r="F1174" s="25" t="s">
        <v>2</v>
      </c>
      <c r="H1174" s="42">
        <v>3600</v>
      </c>
      <c r="I1174" s="42">
        <v>0</v>
      </c>
      <c r="J1174" s="42">
        <v>3600</v>
      </c>
      <c r="K1174" s="42">
        <v>1477.9</v>
      </c>
      <c r="L1174" s="42">
        <v>0</v>
      </c>
      <c r="M1174" s="42">
        <v>1477.9</v>
      </c>
      <c r="N1174" s="42">
        <v>2122.1</v>
      </c>
      <c r="O1174" s="38">
        <v>0.41052777777777777</v>
      </c>
      <c r="P1174" s="42">
        <v>2616.19</v>
      </c>
      <c r="Q1174" s="42">
        <v>0</v>
      </c>
      <c r="R1174" s="42">
        <v>2616.19</v>
      </c>
      <c r="S1174" s="42">
        <v>983.81</v>
      </c>
      <c r="T1174" s="38">
        <v>0.72671944444444447</v>
      </c>
    </row>
    <row r="1175" spans="1:20" ht="14.4" hidden="1" customHeight="1" outlineLevel="4" collapsed="1" x14ac:dyDescent="0.3">
      <c r="A1175" s="25" t="s">
        <v>2</v>
      </c>
      <c r="B1175" s="25" t="s">
        <v>2</v>
      </c>
      <c r="C1175" s="40" t="s">
        <v>2</v>
      </c>
      <c r="D1175" s="41" t="s">
        <v>2</v>
      </c>
      <c r="E1175" s="41" t="s">
        <v>2</v>
      </c>
      <c r="F1175" s="25" t="s">
        <v>2</v>
      </c>
      <c r="H1175" s="42">
        <v>8600</v>
      </c>
      <c r="I1175" s="42">
        <v>0</v>
      </c>
      <c r="J1175" s="42">
        <v>8600</v>
      </c>
      <c r="K1175" s="42">
        <v>111.83</v>
      </c>
      <c r="L1175" s="42">
        <v>0</v>
      </c>
      <c r="M1175" s="42">
        <v>111.83</v>
      </c>
      <c r="N1175" s="42">
        <v>8488.17</v>
      </c>
      <c r="O1175" s="38">
        <v>1.3003488372093024E-2</v>
      </c>
      <c r="P1175" s="42">
        <v>1665.103333</v>
      </c>
      <c r="Q1175" s="42">
        <v>0</v>
      </c>
      <c r="R1175" s="42">
        <v>1665.103333</v>
      </c>
      <c r="S1175" s="42">
        <v>6934.896667</v>
      </c>
      <c r="T1175" s="38">
        <v>0.19361666662790697</v>
      </c>
    </row>
    <row r="1176" spans="1:20" ht="14.4" hidden="1" customHeight="1" outlineLevel="4" collapsed="1" x14ac:dyDescent="0.3">
      <c r="A1176" s="25" t="s">
        <v>2</v>
      </c>
      <c r="B1176" s="25" t="s">
        <v>2</v>
      </c>
      <c r="C1176" s="40" t="s">
        <v>2</v>
      </c>
      <c r="D1176" s="41" t="s">
        <v>2</v>
      </c>
      <c r="E1176" s="41" t="s">
        <v>2</v>
      </c>
      <c r="F1176" s="25" t="s">
        <v>2</v>
      </c>
      <c r="H1176" s="42">
        <v>54720</v>
      </c>
      <c r="I1176" s="42">
        <v>0</v>
      </c>
      <c r="J1176" s="42">
        <v>54720</v>
      </c>
      <c r="K1176" s="42">
        <v>8280.16</v>
      </c>
      <c r="L1176" s="42">
        <v>0</v>
      </c>
      <c r="M1176" s="42">
        <v>8280.16</v>
      </c>
      <c r="N1176" s="42">
        <v>46439.839999999997</v>
      </c>
      <c r="O1176" s="38">
        <v>0.15131871345029241</v>
      </c>
      <c r="P1176" s="42">
        <v>36988.216665</v>
      </c>
      <c r="Q1176" s="42">
        <v>0</v>
      </c>
      <c r="R1176" s="42">
        <v>36988.216665</v>
      </c>
      <c r="S1176" s="42">
        <v>17731.783335</v>
      </c>
      <c r="T1176" s="38">
        <v>0.67595425191885961</v>
      </c>
    </row>
    <row r="1177" spans="1:20" ht="14.4" hidden="1" customHeight="1" outlineLevel="4" collapsed="1" x14ac:dyDescent="0.3">
      <c r="A1177" s="25" t="s">
        <v>2</v>
      </c>
      <c r="B1177" s="25" t="s">
        <v>2</v>
      </c>
      <c r="C1177" s="40" t="s">
        <v>2</v>
      </c>
      <c r="D1177" s="41" t="s">
        <v>2</v>
      </c>
      <c r="E1177" s="41" t="s">
        <v>2</v>
      </c>
      <c r="F1177" s="25" t="s">
        <v>2</v>
      </c>
      <c r="H1177" s="42">
        <v>0</v>
      </c>
      <c r="I1177" s="42">
        <v>0</v>
      </c>
      <c r="J1177" s="42">
        <v>0</v>
      </c>
      <c r="K1177" s="42">
        <v>501.76</v>
      </c>
      <c r="L1177" s="42">
        <v>0</v>
      </c>
      <c r="M1177" s="42">
        <v>501.76</v>
      </c>
      <c r="N1177" s="43">
        <v>-501.76</v>
      </c>
      <c r="O1177" s="45">
        <v>-1</v>
      </c>
      <c r="P1177" s="42">
        <v>1572.6966660000001</v>
      </c>
      <c r="Q1177" s="42">
        <v>0</v>
      </c>
      <c r="R1177" s="42">
        <v>1572.6966660000001</v>
      </c>
      <c r="S1177" s="43">
        <v>-1572.6966660000001</v>
      </c>
      <c r="T1177" s="45">
        <v>-1</v>
      </c>
    </row>
    <row r="1178" spans="1:20" ht="14.4" hidden="1" customHeight="1" outlineLevel="4" collapsed="1" x14ac:dyDescent="0.3">
      <c r="A1178" s="25" t="s">
        <v>2</v>
      </c>
      <c r="B1178" s="25" t="s">
        <v>2</v>
      </c>
      <c r="C1178" s="40" t="s">
        <v>2</v>
      </c>
      <c r="D1178" s="41" t="s">
        <v>2</v>
      </c>
      <c r="E1178" s="41" t="s">
        <v>2</v>
      </c>
      <c r="F1178" s="25" t="s">
        <v>2</v>
      </c>
      <c r="H1178" s="42">
        <v>0</v>
      </c>
      <c r="I1178" s="42">
        <v>0</v>
      </c>
      <c r="J1178" s="42">
        <v>0</v>
      </c>
      <c r="K1178" s="42">
        <v>115.96</v>
      </c>
      <c r="L1178" s="42">
        <v>0</v>
      </c>
      <c r="M1178" s="42">
        <v>115.96</v>
      </c>
      <c r="N1178" s="43">
        <v>-115.96</v>
      </c>
      <c r="O1178" s="45">
        <v>-1</v>
      </c>
      <c r="P1178" s="42">
        <v>1528.703334</v>
      </c>
      <c r="Q1178" s="42">
        <v>0</v>
      </c>
      <c r="R1178" s="42">
        <v>1528.703334</v>
      </c>
      <c r="S1178" s="43">
        <v>-1528.703334</v>
      </c>
      <c r="T1178" s="45">
        <v>-1</v>
      </c>
    </row>
    <row r="1179" spans="1:20" ht="14.4" hidden="1" customHeight="1" outlineLevel="4" collapsed="1" x14ac:dyDescent="0.3">
      <c r="A1179" s="25" t="s">
        <v>2</v>
      </c>
      <c r="B1179" s="25" t="s">
        <v>2</v>
      </c>
      <c r="C1179" s="40" t="s">
        <v>2</v>
      </c>
      <c r="D1179" s="41" t="s">
        <v>2</v>
      </c>
      <c r="E1179" s="41" t="s">
        <v>2</v>
      </c>
      <c r="F1179" s="25" t="s">
        <v>2</v>
      </c>
      <c r="H1179" s="42">
        <v>12600</v>
      </c>
      <c r="I1179" s="42">
        <v>0</v>
      </c>
      <c r="J1179" s="42">
        <v>12600</v>
      </c>
      <c r="K1179" s="42">
        <v>742.86</v>
      </c>
      <c r="L1179" s="42">
        <v>0</v>
      </c>
      <c r="M1179" s="42">
        <v>742.86</v>
      </c>
      <c r="N1179" s="42">
        <v>11857.14</v>
      </c>
      <c r="O1179" s="38">
        <v>5.8957142857142854E-2</v>
      </c>
      <c r="P1179" s="42">
        <v>742.86</v>
      </c>
      <c r="Q1179" s="42">
        <v>0</v>
      </c>
      <c r="R1179" s="42">
        <v>742.86</v>
      </c>
      <c r="S1179" s="42">
        <v>11857.14</v>
      </c>
      <c r="T1179" s="38">
        <v>5.8957142857142854E-2</v>
      </c>
    </row>
    <row r="1180" spans="1:20" ht="14.4" hidden="1" customHeight="1" outlineLevel="4" collapsed="1" x14ac:dyDescent="0.3">
      <c r="A1180" s="25" t="s">
        <v>2</v>
      </c>
      <c r="B1180" s="25" t="s">
        <v>2</v>
      </c>
      <c r="C1180" s="40" t="s">
        <v>2</v>
      </c>
      <c r="D1180" s="41" t="s">
        <v>2</v>
      </c>
      <c r="E1180" s="41" t="s">
        <v>2</v>
      </c>
      <c r="F1180" s="25" t="s">
        <v>2</v>
      </c>
      <c r="H1180" s="42">
        <v>0</v>
      </c>
      <c r="I1180" s="42">
        <v>0</v>
      </c>
      <c r="J1180" s="42">
        <v>0</v>
      </c>
      <c r="K1180" s="42">
        <v>1756.27</v>
      </c>
      <c r="L1180" s="42">
        <v>0</v>
      </c>
      <c r="M1180" s="42">
        <v>1756.27</v>
      </c>
      <c r="N1180" s="43">
        <v>-1756.27</v>
      </c>
      <c r="O1180" s="45">
        <v>-1</v>
      </c>
      <c r="P1180" s="42">
        <v>3698.0233330000001</v>
      </c>
      <c r="Q1180" s="42">
        <v>0</v>
      </c>
      <c r="R1180" s="42">
        <v>3698.0233330000001</v>
      </c>
      <c r="S1180" s="43">
        <v>-3698.0233330000001</v>
      </c>
      <c r="T1180" s="45">
        <v>-1</v>
      </c>
    </row>
    <row r="1181" spans="1:20" ht="14.4" hidden="1" customHeight="1" outlineLevel="4" collapsed="1" x14ac:dyDescent="0.3">
      <c r="A1181" s="25" t="s">
        <v>2</v>
      </c>
      <c r="B1181" s="25" t="s">
        <v>2</v>
      </c>
      <c r="C1181" s="40" t="s">
        <v>2</v>
      </c>
      <c r="D1181" s="41" t="s">
        <v>2</v>
      </c>
      <c r="E1181" s="41" t="s">
        <v>2</v>
      </c>
      <c r="F1181" s="25" t="s">
        <v>2</v>
      </c>
      <c r="H1181" s="42">
        <v>0</v>
      </c>
      <c r="I1181" s="42">
        <v>0</v>
      </c>
      <c r="J1181" s="42">
        <v>0</v>
      </c>
      <c r="K1181" s="42">
        <v>363.15</v>
      </c>
      <c r="L1181" s="42">
        <v>0</v>
      </c>
      <c r="M1181" s="42">
        <v>363.15</v>
      </c>
      <c r="N1181" s="43">
        <v>-363.15</v>
      </c>
      <c r="O1181" s="45">
        <v>-1</v>
      </c>
      <c r="P1181" s="42">
        <v>2042.666667</v>
      </c>
      <c r="Q1181" s="42">
        <v>0</v>
      </c>
      <c r="R1181" s="42">
        <v>2042.666667</v>
      </c>
      <c r="S1181" s="43">
        <v>-2042.666667</v>
      </c>
      <c r="T1181" s="45">
        <v>-1</v>
      </c>
    </row>
    <row r="1182" spans="1:20" ht="14.4" hidden="1" customHeight="1" outlineLevel="4" collapsed="1" x14ac:dyDescent="0.3">
      <c r="A1182" s="25" t="s">
        <v>2</v>
      </c>
      <c r="B1182" s="25" t="s">
        <v>2</v>
      </c>
      <c r="C1182" s="40" t="s">
        <v>2</v>
      </c>
      <c r="D1182" s="41" t="s">
        <v>2</v>
      </c>
      <c r="E1182" s="41" t="s">
        <v>2</v>
      </c>
      <c r="F1182" s="25" t="s">
        <v>2</v>
      </c>
      <c r="H1182" s="42">
        <v>0</v>
      </c>
      <c r="I1182" s="42">
        <v>0</v>
      </c>
      <c r="J1182" s="42">
        <v>0</v>
      </c>
      <c r="K1182" s="42">
        <v>15.16</v>
      </c>
      <c r="L1182" s="42">
        <v>0</v>
      </c>
      <c r="M1182" s="42">
        <v>15.16</v>
      </c>
      <c r="N1182" s="43">
        <v>-15.16</v>
      </c>
      <c r="O1182" s="45">
        <v>-1</v>
      </c>
      <c r="P1182" s="42">
        <v>50.926665999999997</v>
      </c>
      <c r="Q1182" s="42">
        <v>0</v>
      </c>
      <c r="R1182" s="42">
        <v>50.926665999999997</v>
      </c>
      <c r="S1182" s="43">
        <v>-50.926665999999997</v>
      </c>
      <c r="T1182" s="45">
        <v>-1</v>
      </c>
    </row>
    <row r="1183" spans="1:20" ht="14.4" hidden="1" customHeight="1" outlineLevel="4" collapsed="1" x14ac:dyDescent="0.3">
      <c r="A1183" s="25" t="s">
        <v>2</v>
      </c>
      <c r="B1183" s="25" t="s">
        <v>2</v>
      </c>
      <c r="C1183" s="40" t="s">
        <v>2</v>
      </c>
      <c r="D1183" s="41" t="s">
        <v>2</v>
      </c>
      <c r="E1183" s="41" t="s">
        <v>2</v>
      </c>
      <c r="F1183" s="25" t="s">
        <v>2</v>
      </c>
      <c r="H1183" s="42">
        <v>37370</v>
      </c>
      <c r="I1183" s="42">
        <v>0</v>
      </c>
      <c r="J1183" s="42">
        <v>37370</v>
      </c>
      <c r="K1183" s="42">
        <v>7674.27</v>
      </c>
      <c r="L1183" s="42">
        <v>0</v>
      </c>
      <c r="M1183" s="42">
        <v>7674.27</v>
      </c>
      <c r="N1183" s="42">
        <v>29695.73</v>
      </c>
      <c r="O1183" s="38">
        <v>0.20535911158683437</v>
      </c>
      <c r="P1183" s="42">
        <v>31861.376667</v>
      </c>
      <c r="Q1183" s="42">
        <v>0</v>
      </c>
      <c r="R1183" s="42">
        <v>31861.376667</v>
      </c>
      <c r="S1183" s="42">
        <v>5508.6233329999995</v>
      </c>
      <c r="T1183" s="38">
        <v>0.85259236465078936</v>
      </c>
    </row>
    <row r="1184" spans="1:20" ht="14.4" hidden="1" customHeight="1" outlineLevel="4" collapsed="1" x14ac:dyDescent="0.3">
      <c r="A1184" s="25" t="s">
        <v>2</v>
      </c>
      <c r="B1184" s="25" t="s">
        <v>2</v>
      </c>
      <c r="C1184" s="40" t="s">
        <v>2</v>
      </c>
      <c r="D1184" s="41" t="s">
        <v>2</v>
      </c>
      <c r="E1184" s="41" t="s">
        <v>2</v>
      </c>
      <c r="F1184" s="25" t="s">
        <v>2</v>
      </c>
      <c r="H1184" s="42">
        <v>7650</v>
      </c>
      <c r="I1184" s="42">
        <v>0</v>
      </c>
      <c r="J1184" s="42">
        <v>7650</v>
      </c>
      <c r="K1184" s="42">
        <v>232.05</v>
      </c>
      <c r="L1184" s="42">
        <v>0</v>
      </c>
      <c r="M1184" s="42">
        <v>232.05</v>
      </c>
      <c r="N1184" s="42">
        <v>7417.95</v>
      </c>
      <c r="O1184" s="38">
        <v>3.0333333333333334E-2</v>
      </c>
      <c r="P1184" s="42">
        <v>1784.32</v>
      </c>
      <c r="Q1184" s="42">
        <v>0</v>
      </c>
      <c r="R1184" s="42">
        <v>1784.32</v>
      </c>
      <c r="S1184" s="42">
        <v>5865.68</v>
      </c>
      <c r="T1184" s="38">
        <v>0.23324444444444445</v>
      </c>
    </row>
    <row r="1185" spans="1:20" ht="14.4" hidden="1" customHeight="1" outlineLevel="4" collapsed="1" x14ac:dyDescent="0.3">
      <c r="A1185" s="25" t="s">
        <v>2</v>
      </c>
      <c r="B1185" s="25" t="s">
        <v>2</v>
      </c>
      <c r="C1185" s="40" t="s">
        <v>2</v>
      </c>
      <c r="D1185" s="41" t="s">
        <v>2</v>
      </c>
      <c r="E1185" s="41" t="s">
        <v>2</v>
      </c>
      <c r="F1185" s="25" t="s">
        <v>2</v>
      </c>
      <c r="H1185" s="42">
        <v>0</v>
      </c>
      <c r="I1185" s="42">
        <v>0</v>
      </c>
      <c r="J1185" s="42">
        <v>0</v>
      </c>
      <c r="K1185" s="42">
        <v>2078.52</v>
      </c>
      <c r="L1185" s="42">
        <v>0</v>
      </c>
      <c r="M1185" s="42">
        <v>2078.52</v>
      </c>
      <c r="N1185" s="43">
        <v>-2078.52</v>
      </c>
      <c r="O1185" s="45">
        <v>-1</v>
      </c>
      <c r="P1185" s="42">
        <v>3444.16</v>
      </c>
      <c r="Q1185" s="42">
        <v>0</v>
      </c>
      <c r="R1185" s="42">
        <v>3444.16</v>
      </c>
      <c r="S1185" s="43">
        <v>-3444.16</v>
      </c>
      <c r="T1185" s="45">
        <v>-1</v>
      </c>
    </row>
    <row r="1186" spans="1:20" ht="14.4" hidden="1" customHeight="1" outlineLevel="4" collapsed="1" x14ac:dyDescent="0.3">
      <c r="A1186" s="25" t="s">
        <v>2</v>
      </c>
      <c r="B1186" s="25" t="s">
        <v>2</v>
      </c>
      <c r="C1186" s="40" t="s">
        <v>2</v>
      </c>
      <c r="D1186" s="41" t="s">
        <v>2</v>
      </c>
      <c r="E1186" s="41" t="s">
        <v>2</v>
      </c>
      <c r="F1186" s="25" t="s">
        <v>2</v>
      </c>
      <c r="H1186" s="42">
        <v>0</v>
      </c>
      <c r="I1186" s="42">
        <v>0</v>
      </c>
      <c r="J1186" s="42">
        <v>0</v>
      </c>
      <c r="K1186" s="42">
        <v>53.17</v>
      </c>
      <c r="L1186" s="42">
        <v>0</v>
      </c>
      <c r="M1186" s="42">
        <v>53.17</v>
      </c>
      <c r="N1186" s="43">
        <v>-53.17</v>
      </c>
      <c r="O1186" s="45">
        <v>-1</v>
      </c>
      <c r="P1186" s="42">
        <v>1218.4366660000001</v>
      </c>
      <c r="Q1186" s="42">
        <v>0</v>
      </c>
      <c r="R1186" s="42">
        <v>1218.4366660000001</v>
      </c>
      <c r="S1186" s="43">
        <v>-1218.4366660000001</v>
      </c>
      <c r="T1186" s="45">
        <v>-1</v>
      </c>
    </row>
    <row r="1187" spans="1:20" ht="14.4" hidden="1" customHeight="1" outlineLevel="4" collapsed="1" x14ac:dyDescent="0.3">
      <c r="A1187" s="25" t="s">
        <v>2</v>
      </c>
      <c r="B1187" s="25" t="s">
        <v>2</v>
      </c>
      <c r="C1187" s="40" t="s">
        <v>2</v>
      </c>
      <c r="D1187" s="41" t="s">
        <v>2</v>
      </c>
      <c r="E1187" s="41" t="s">
        <v>2</v>
      </c>
      <c r="F1187" s="25" t="s">
        <v>2</v>
      </c>
      <c r="H1187" s="42">
        <v>11500</v>
      </c>
      <c r="I1187" s="42">
        <v>0</v>
      </c>
      <c r="J1187" s="42">
        <v>11500</v>
      </c>
      <c r="K1187" s="42">
        <v>0</v>
      </c>
      <c r="L1187" s="42">
        <v>0</v>
      </c>
      <c r="M1187" s="42">
        <v>0</v>
      </c>
      <c r="N1187" s="42">
        <v>11500</v>
      </c>
      <c r="O1187" s="38">
        <v>0</v>
      </c>
      <c r="P1187" s="42">
        <v>0</v>
      </c>
      <c r="Q1187" s="42">
        <v>0</v>
      </c>
      <c r="R1187" s="42">
        <v>0</v>
      </c>
      <c r="S1187" s="42">
        <v>11500</v>
      </c>
      <c r="T1187" s="38">
        <v>0</v>
      </c>
    </row>
    <row r="1188" spans="1:20" ht="14.4" hidden="1" customHeight="1" outlineLevel="4" collapsed="1" x14ac:dyDescent="0.3">
      <c r="A1188" s="25" t="s">
        <v>2</v>
      </c>
      <c r="B1188" s="25" t="s">
        <v>2</v>
      </c>
      <c r="C1188" s="40" t="s">
        <v>2</v>
      </c>
      <c r="D1188" s="41" t="s">
        <v>2</v>
      </c>
      <c r="E1188" s="41" t="s">
        <v>2</v>
      </c>
      <c r="F1188" s="25" t="s">
        <v>2</v>
      </c>
      <c r="H1188" s="42">
        <v>0</v>
      </c>
      <c r="I1188" s="42">
        <v>0</v>
      </c>
      <c r="J1188" s="42">
        <v>0</v>
      </c>
      <c r="K1188" s="42">
        <v>1548.29</v>
      </c>
      <c r="L1188" s="42">
        <v>0</v>
      </c>
      <c r="M1188" s="42">
        <v>1548.29</v>
      </c>
      <c r="N1188" s="43">
        <v>-1548.29</v>
      </c>
      <c r="O1188" s="45">
        <v>-1</v>
      </c>
      <c r="P1188" s="42">
        <v>3012.3233329999998</v>
      </c>
      <c r="Q1188" s="42">
        <v>0</v>
      </c>
      <c r="R1188" s="42">
        <v>3012.3233329999998</v>
      </c>
      <c r="S1188" s="43">
        <v>-3012.3233329999998</v>
      </c>
      <c r="T1188" s="45">
        <v>-1</v>
      </c>
    </row>
    <row r="1189" spans="1:20" ht="14.4" hidden="1" customHeight="1" outlineLevel="4" collapsed="1" x14ac:dyDescent="0.3">
      <c r="A1189" s="25" t="s">
        <v>2</v>
      </c>
      <c r="B1189" s="25" t="s">
        <v>2</v>
      </c>
      <c r="C1189" s="40" t="s">
        <v>2</v>
      </c>
      <c r="D1189" s="41" t="s">
        <v>2</v>
      </c>
      <c r="E1189" s="41" t="s">
        <v>2</v>
      </c>
      <c r="F1189" s="25" t="s">
        <v>2</v>
      </c>
      <c r="H1189" s="42">
        <v>0</v>
      </c>
      <c r="I1189" s="42">
        <v>0</v>
      </c>
      <c r="J1189" s="42">
        <v>0</v>
      </c>
      <c r="K1189" s="42">
        <v>425</v>
      </c>
      <c r="L1189" s="42">
        <v>0</v>
      </c>
      <c r="M1189" s="42">
        <v>425</v>
      </c>
      <c r="N1189" s="43">
        <v>-425</v>
      </c>
      <c r="O1189" s="45">
        <v>-1</v>
      </c>
      <c r="P1189" s="42">
        <v>1232.92</v>
      </c>
      <c r="Q1189" s="42">
        <v>0</v>
      </c>
      <c r="R1189" s="42">
        <v>1232.92</v>
      </c>
      <c r="S1189" s="43">
        <v>-1232.92</v>
      </c>
      <c r="T1189" s="45">
        <v>-1</v>
      </c>
    </row>
    <row r="1190" spans="1:20" ht="14.4" hidden="1" customHeight="1" outlineLevel="4" collapsed="1" x14ac:dyDescent="0.3">
      <c r="A1190" s="25" t="s">
        <v>2</v>
      </c>
      <c r="B1190" s="25" t="s">
        <v>2</v>
      </c>
      <c r="C1190" s="40" t="s">
        <v>2</v>
      </c>
      <c r="D1190" s="41" t="s">
        <v>2</v>
      </c>
      <c r="E1190" s="41" t="s">
        <v>2</v>
      </c>
      <c r="F1190" s="25" t="s">
        <v>2</v>
      </c>
      <c r="H1190" s="42">
        <v>0</v>
      </c>
      <c r="I1190" s="42">
        <v>0</v>
      </c>
      <c r="J1190" s="42">
        <v>0</v>
      </c>
      <c r="K1190" s="42">
        <v>1298.53</v>
      </c>
      <c r="L1190" s="42">
        <v>0</v>
      </c>
      <c r="M1190" s="42">
        <v>1298.53</v>
      </c>
      <c r="N1190" s="43">
        <v>-1298.53</v>
      </c>
      <c r="O1190" s="45">
        <v>-1</v>
      </c>
      <c r="P1190" s="42">
        <v>11886.343333000001</v>
      </c>
      <c r="Q1190" s="42">
        <v>0</v>
      </c>
      <c r="R1190" s="42">
        <v>11886.343333000001</v>
      </c>
      <c r="S1190" s="43">
        <v>-11886.343333000001</v>
      </c>
      <c r="T1190" s="45">
        <v>-1</v>
      </c>
    </row>
    <row r="1191" spans="1:20" ht="14.4" hidden="1" customHeight="1" outlineLevel="4" collapsed="1" x14ac:dyDescent="0.3">
      <c r="A1191" s="25" t="s">
        <v>2</v>
      </c>
      <c r="B1191" s="25" t="s">
        <v>2</v>
      </c>
      <c r="C1191" s="40" t="s">
        <v>2</v>
      </c>
      <c r="D1191" s="41" t="s">
        <v>2</v>
      </c>
      <c r="E1191" s="41" t="s">
        <v>2</v>
      </c>
      <c r="F1191" s="25" t="s">
        <v>2</v>
      </c>
      <c r="H1191" s="42">
        <v>0</v>
      </c>
      <c r="I1191" s="42">
        <v>0</v>
      </c>
      <c r="J1191" s="42">
        <v>0</v>
      </c>
      <c r="K1191" s="42">
        <v>719.64</v>
      </c>
      <c r="L1191" s="42">
        <v>0</v>
      </c>
      <c r="M1191" s="42">
        <v>719.64</v>
      </c>
      <c r="N1191" s="43">
        <v>-719.64</v>
      </c>
      <c r="O1191" s="45">
        <v>-1</v>
      </c>
      <c r="P1191" s="42">
        <v>1426.51</v>
      </c>
      <c r="Q1191" s="42">
        <v>0</v>
      </c>
      <c r="R1191" s="42">
        <v>1426.51</v>
      </c>
      <c r="S1191" s="43">
        <v>-1426.51</v>
      </c>
      <c r="T1191" s="45">
        <v>-1</v>
      </c>
    </row>
    <row r="1192" spans="1:20" ht="14.4" hidden="1" customHeight="1" outlineLevel="4" collapsed="1" x14ac:dyDescent="0.3">
      <c r="A1192" s="25" t="s">
        <v>2</v>
      </c>
      <c r="B1192" s="25" t="s">
        <v>2</v>
      </c>
      <c r="C1192" s="40" t="s">
        <v>2</v>
      </c>
      <c r="D1192" s="41" t="s">
        <v>2</v>
      </c>
      <c r="E1192" s="41" t="s">
        <v>2</v>
      </c>
      <c r="F1192" s="25" t="s">
        <v>2</v>
      </c>
      <c r="H1192" s="42">
        <v>0</v>
      </c>
      <c r="I1192" s="42">
        <v>0</v>
      </c>
      <c r="J1192" s="42">
        <v>0</v>
      </c>
      <c r="K1192" s="42">
        <v>185.91</v>
      </c>
      <c r="L1192" s="42">
        <v>0</v>
      </c>
      <c r="M1192" s="42">
        <v>185.91</v>
      </c>
      <c r="N1192" s="43">
        <v>-185.91</v>
      </c>
      <c r="O1192" s="45">
        <v>-1</v>
      </c>
      <c r="P1192" s="42">
        <v>382.6</v>
      </c>
      <c r="Q1192" s="42">
        <v>0</v>
      </c>
      <c r="R1192" s="42">
        <v>382.6</v>
      </c>
      <c r="S1192" s="43">
        <v>-382.6</v>
      </c>
      <c r="T1192" s="45">
        <v>-1</v>
      </c>
    </row>
    <row r="1193" spans="1:20" ht="14.4" hidden="1" customHeight="1" outlineLevel="4" collapsed="1" x14ac:dyDescent="0.3">
      <c r="A1193" s="25" t="s">
        <v>2</v>
      </c>
      <c r="B1193" s="25" t="s">
        <v>2</v>
      </c>
      <c r="C1193" s="40" t="s">
        <v>2</v>
      </c>
      <c r="D1193" s="41" t="s">
        <v>2</v>
      </c>
      <c r="E1193" s="41" t="s">
        <v>2</v>
      </c>
      <c r="F1193" s="25" t="s">
        <v>2</v>
      </c>
      <c r="H1193" s="42">
        <v>0</v>
      </c>
      <c r="I1193" s="42">
        <v>0</v>
      </c>
      <c r="J1193" s="42">
        <v>0</v>
      </c>
      <c r="K1193" s="42">
        <v>10.77</v>
      </c>
      <c r="L1193" s="42">
        <v>0</v>
      </c>
      <c r="M1193" s="42">
        <v>10.77</v>
      </c>
      <c r="N1193" s="43">
        <v>-10.77</v>
      </c>
      <c r="O1193" s="45">
        <v>-1</v>
      </c>
      <c r="P1193" s="42">
        <v>10.77</v>
      </c>
      <c r="Q1193" s="42">
        <v>0</v>
      </c>
      <c r="R1193" s="42">
        <v>10.77</v>
      </c>
      <c r="S1193" s="43">
        <v>-10.77</v>
      </c>
      <c r="T1193" s="45">
        <v>-1</v>
      </c>
    </row>
    <row r="1194" spans="1:20" ht="14.4" hidden="1" customHeight="1" outlineLevel="4" collapsed="1" x14ac:dyDescent="0.3">
      <c r="A1194" s="25" t="s">
        <v>2</v>
      </c>
      <c r="B1194" s="25" t="s">
        <v>2</v>
      </c>
      <c r="C1194" s="40" t="s">
        <v>2</v>
      </c>
      <c r="D1194" s="41" t="s">
        <v>2</v>
      </c>
      <c r="E1194" s="41" t="s">
        <v>2</v>
      </c>
      <c r="F1194" s="25" t="s">
        <v>2</v>
      </c>
      <c r="H1194" s="42">
        <v>6800</v>
      </c>
      <c r="I1194" s="42">
        <v>0</v>
      </c>
      <c r="J1194" s="42">
        <v>6800</v>
      </c>
      <c r="K1194" s="42">
        <v>0</v>
      </c>
      <c r="L1194" s="42">
        <v>0</v>
      </c>
      <c r="M1194" s="42">
        <v>0</v>
      </c>
      <c r="N1194" s="42">
        <v>6800</v>
      </c>
      <c r="O1194" s="38">
        <v>0</v>
      </c>
      <c r="P1194" s="42">
        <v>0</v>
      </c>
      <c r="Q1194" s="42">
        <v>0</v>
      </c>
      <c r="R1194" s="42">
        <v>0</v>
      </c>
      <c r="S1194" s="42">
        <v>6800</v>
      </c>
      <c r="T1194" s="38">
        <v>0</v>
      </c>
    </row>
    <row r="1195" spans="1:20" ht="14.4" hidden="1" customHeight="1" outlineLevel="4" collapsed="1" x14ac:dyDescent="0.3">
      <c r="A1195" s="25" t="s">
        <v>2</v>
      </c>
      <c r="B1195" s="25" t="s">
        <v>2</v>
      </c>
      <c r="C1195" s="40" t="s">
        <v>2</v>
      </c>
      <c r="D1195" s="41" t="s">
        <v>2</v>
      </c>
      <c r="E1195" s="41" t="s">
        <v>2</v>
      </c>
      <c r="F1195" s="25" t="s">
        <v>2</v>
      </c>
      <c r="H1195" s="42">
        <v>0</v>
      </c>
      <c r="I1195" s="42">
        <v>0</v>
      </c>
      <c r="J1195" s="42">
        <v>0</v>
      </c>
      <c r="K1195" s="42">
        <v>2766.55</v>
      </c>
      <c r="L1195" s="42">
        <v>0</v>
      </c>
      <c r="M1195" s="42">
        <v>2766.55</v>
      </c>
      <c r="N1195" s="43">
        <v>-2766.55</v>
      </c>
      <c r="O1195" s="45">
        <v>-1</v>
      </c>
      <c r="P1195" s="42">
        <v>3737.333333</v>
      </c>
      <c r="Q1195" s="42">
        <v>0</v>
      </c>
      <c r="R1195" s="42">
        <v>3737.333333</v>
      </c>
      <c r="S1195" s="43">
        <v>-3737.333333</v>
      </c>
      <c r="T1195" s="45">
        <v>-1</v>
      </c>
    </row>
    <row r="1196" spans="1:20" ht="14.4" hidden="1" customHeight="1" outlineLevel="4" collapsed="1" x14ac:dyDescent="0.3">
      <c r="A1196" s="25" t="s">
        <v>2</v>
      </c>
      <c r="B1196" s="25" t="s">
        <v>2</v>
      </c>
      <c r="C1196" s="40" t="s">
        <v>2</v>
      </c>
      <c r="D1196" s="41" t="s">
        <v>2</v>
      </c>
      <c r="E1196" s="41" t="s">
        <v>2</v>
      </c>
      <c r="F1196" s="25" t="s">
        <v>2</v>
      </c>
      <c r="H1196" s="42">
        <v>0</v>
      </c>
      <c r="I1196" s="42">
        <v>0</v>
      </c>
      <c r="J1196" s="42">
        <v>0</v>
      </c>
      <c r="K1196" s="42">
        <v>319.5</v>
      </c>
      <c r="L1196" s="42">
        <v>0</v>
      </c>
      <c r="M1196" s="42">
        <v>319.5</v>
      </c>
      <c r="N1196" s="43">
        <v>-319.5</v>
      </c>
      <c r="O1196" s="45">
        <v>-1</v>
      </c>
      <c r="P1196" s="42">
        <v>319.5</v>
      </c>
      <c r="Q1196" s="42">
        <v>0</v>
      </c>
      <c r="R1196" s="42">
        <v>319.5</v>
      </c>
      <c r="S1196" s="43">
        <v>-319.5</v>
      </c>
      <c r="T1196" s="45">
        <v>-1</v>
      </c>
    </row>
    <row r="1197" spans="1:20" ht="14.4" customHeight="1" outlineLevel="1" x14ac:dyDescent="0.3">
      <c r="A1197" s="30" t="s">
        <v>2</v>
      </c>
      <c r="B1197" s="30" t="s">
        <v>2</v>
      </c>
      <c r="C1197" s="44" t="s">
        <v>50</v>
      </c>
      <c r="H1197" s="32">
        <v>5365181</v>
      </c>
      <c r="I1197" s="32">
        <v>0</v>
      </c>
      <c r="J1197" s="32">
        <v>5365181</v>
      </c>
      <c r="K1197" s="32">
        <v>2277560.2400000002</v>
      </c>
      <c r="L1197" s="32">
        <v>305855.58</v>
      </c>
      <c r="M1197" s="32">
        <v>2583415.8199999998</v>
      </c>
      <c r="N1197" s="32">
        <v>2781765.18</v>
      </c>
      <c r="O1197" s="34">
        <v>0.48151512875334496</v>
      </c>
      <c r="P1197" s="32">
        <v>5790641.2433249997</v>
      </c>
      <c r="Q1197" s="33">
        <v>-823411</v>
      </c>
      <c r="R1197" s="32">
        <v>4967230.2433249997</v>
      </c>
      <c r="S1197" s="32">
        <v>92095.176674999995</v>
      </c>
      <c r="T1197" s="35">
        <v>0.98283465615139542</v>
      </c>
    </row>
    <row r="1198" spans="1:20" ht="14.4" customHeight="1" outlineLevel="2" collapsed="1" x14ac:dyDescent="0.3">
      <c r="A1198" s="25" t="s">
        <v>2</v>
      </c>
      <c r="B1198" s="25" t="s">
        <v>2</v>
      </c>
      <c r="D1198" s="25" t="s">
        <v>51</v>
      </c>
      <c r="H1198" s="36">
        <v>3649441</v>
      </c>
      <c r="I1198" s="36">
        <v>0</v>
      </c>
      <c r="J1198" s="36">
        <v>3649441</v>
      </c>
      <c r="K1198" s="36">
        <v>1821377.11</v>
      </c>
      <c r="L1198" s="36">
        <v>303605.58</v>
      </c>
      <c r="M1198" s="36">
        <v>2124982.69</v>
      </c>
      <c r="N1198" s="36">
        <v>1524458.31</v>
      </c>
      <c r="O1198" s="38">
        <v>0.58227621435721255</v>
      </c>
      <c r="P1198" s="36">
        <v>3823624.2666620002</v>
      </c>
      <c r="Q1198" s="37">
        <v>-581304</v>
      </c>
      <c r="R1198" s="36">
        <v>3242320.2666620002</v>
      </c>
      <c r="S1198" s="36">
        <v>103515.153338</v>
      </c>
      <c r="T1198" s="39">
        <v>0.97163533994987172</v>
      </c>
    </row>
    <row r="1199" spans="1:20" ht="14.4" hidden="1" customHeight="1" outlineLevel="3" collapsed="1" x14ac:dyDescent="0.3">
      <c r="A1199" s="25" t="s">
        <v>2</v>
      </c>
      <c r="B1199" s="25" t="s">
        <v>2</v>
      </c>
      <c r="C1199" s="40" t="s">
        <v>2</v>
      </c>
      <c r="E1199" s="25" t="s">
        <v>2</v>
      </c>
      <c r="H1199" s="36">
        <v>3649441</v>
      </c>
      <c r="I1199" s="36">
        <v>0</v>
      </c>
      <c r="J1199" s="36">
        <v>3649441</v>
      </c>
      <c r="K1199" s="36">
        <v>1821377.11</v>
      </c>
      <c r="L1199" s="36">
        <v>303605.58</v>
      </c>
      <c r="M1199" s="36">
        <v>2124982.69</v>
      </c>
      <c r="N1199" s="36">
        <v>1524458.31</v>
      </c>
      <c r="O1199" s="38">
        <v>0.58227621435721255</v>
      </c>
      <c r="P1199" s="36">
        <v>3823624.2666620002</v>
      </c>
      <c r="Q1199" s="37">
        <v>-581304</v>
      </c>
      <c r="R1199" s="36">
        <v>3242320.2666620002</v>
      </c>
      <c r="S1199" s="36">
        <v>103515.153338</v>
      </c>
      <c r="T1199" s="39">
        <v>0.97163533994987172</v>
      </c>
    </row>
    <row r="1200" spans="1:20" ht="14.4" hidden="1" customHeight="1" outlineLevel="4" collapsed="1" x14ac:dyDescent="0.3">
      <c r="A1200" s="25" t="s">
        <v>2</v>
      </c>
      <c r="B1200" s="25" t="s">
        <v>2</v>
      </c>
      <c r="C1200" s="40" t="s">
        <v>2</v>
      </c>
      <c r="D1200" s="41" t="s">
        <v>2</v>
      </c>
      <c r="E1200" s="41" t="s">
        <v>2</v>
      </c>
      <c r="F1200" s="25" t="s">
        <v>2</v>
      </c>
      <c r="H1200" s="42">
        <v>1918834</v>
      </c>
      <c r="I1200" s="42">
        <v>0</v>
      </c>
      <c r="J1200" s="42">
        <v>1918834</v>
      </c>
      <c r="K1200" s="42">
        <v>916515.48</v>
      </c>
      <c r="L1200" s="42">
        <v>40096.269999999997</v>
      </c>
      <c r="M1200" s="42">
        <v>956611.75</v>
      </c>
      <c r="N1200" s="42">
        <v>962222.25</v>
      </c>
      <c r="O1200" s="38">
        <v>0.49853804445824912</v>
      </c>
      <c r="P1200" s="42">
        <v>1854194.459999</v>
      </c>
      <c r="Q1200" s="42">
        <v>124106</v>
      </c>
      <c r="R1200" s="42">
        <v>1978300.459999</v>
      </c>
      <c r="S1200" s="43">
        <v>-99562.729999000003</v>
      </c>
      <c r="T1200" s="38">
        <v>1.0518870991440634</v>
      </c>
    </row>
    <row r="1201" spans="1:20" ht="14.4" hidden="1" customHeight="1" outlineLevel="4" collapsed="1" x14ac:dyDescent="0.3">
      <c r="A1201" s="25" t="s">
        <v>2</v>
      </c>
      <c r="B1201" s="25" t="s">
        <v>2</v>
      </c>
      <c r="C1201" s="40" t="s">
        <v>2</v>
      </c>
      <c r="D1201" s="41" t="s">
        <v>2</v>
      </c>
      <c r="E1201" s="41" t="s">
        <v>2</v>
      </c>
      <c r="F1201" s="25" t="s">
        <v>2</v>
      </c>
      <c r="H1201" s="42">
        <v>1098500</v>
      </c>
      <c r="I1201" s="42">
        <v>0</v>
      </c>
      <c r="J1201" s="42">
        <v>1098500</v>
      </c>
      <c r="K1201" s="42">
        <v>103717.1</v>
      </c>
      <c r="L1201" s="42">
        <v>0</v>
      </c>
      <c r="M1201" s="42">
        <v>103717.1</v>
      </c>
      <c r="N1201" s="42">
        <v>994782.9</v>
      </c>
      <c r="O1201" s="38">
        <v>9.4417023213472923E-2</v>
      </c>
      <c r="P1201" s="42">
        <v>181396.9</v>
      </c>
      <c r="Q1201" s="43">
        <v>-741712</v>
      </c>
      <c r="R1201" s="43">
        <v>-560315.1</v>
      </c>
      <c r="S1201" s="42">
        <v>1658815.1</v>
      </c>
      <c r="T1201" s="45">
        <v>-0.51007291761492946</v>
      </c>
    </row>
    <row r="1202" spans="1:20" ht="14.4" hidden="1" customHeight="1" outlineLevel="4" collapsed="1" x14ac:dyDescent="0.3">
      <c r="A1202" s="25" t="s">
        <v>2</v>
      </c>
      <c r="B1202" s="25" t="s">
        <v>2</v>
      </c>
      <c r="C1202" s="40" t="s">
        <v>2</v>
      </c>
      <c r="D1202" s="41" t="s">
        <v>2</v>
      </c>
      <c r="E1202" s="41" t="s">
        <v>2</v>
      </c>
      <c r="F1202" s="25" t="s">
        <v>2</v>
      </c>
      <c r="H1202" s="42">
        <v>518400</v>
      </c>
      <c r="I1202" s="42">
        <v>0</v>
      </c>
      <c r="J1202" s="42">
        <v>518400</v>
      </c>
      <c r="K1202" s="43">
        <v>-120</v>
      </c>
      <c r="L1202" s="42">
        <v>0</v>
      </c>
      <c r="M1202" s="43">
        <v>-120</v>
      </c>
      <c r="N1202" s="42">
        <v>518520</v>
      </c>
      <c r="O1202" s="45">
        <v>-2.3148148148148149E-4</v>
      </c>
      <c r="P1202" s="42">
        <v>2486.6166659999999</v>
      </c>
      <c r="Q1202" s="42">
        <v>36302</v>
      </c>
      <c r="R1202" s="42">
        <v>38788.616666000002</v>
      </c>
      <c r="S1202" s="42">
        <v>479611.38333400001</v>
      </c>
      <c r="T1202" s="38">
        <v>7.4823720420524695E-2</v>
      </c>
    </row>
    <row r="1203" spans="1:20" ht="14.4" hidden="1" customHeight="1" outlineLevel="4" collapsed="1" x14ac:dyDescent="0.3">
      <c r="A1203" s="25" t="s">
        <v>2</v>
      </c>
      <c r="B1203" s="25" t="s">
        <v>2</v>
      </c>
      <c r="C1203" s="40" t="s">
        <v>2</v>
      </c>
      <c r="D1203" s="41" t="s">
        <v>2</v>
      </c>
      <c r="E1203" s="41" t="s">
        <v>2</v>
      </c>
      <c r="F1203" s="25" t="s">
        <v>2</v>
      </c>
      <c r="H1203" s="42">
        <v>0</v>
      </c>
      <c r="I1203" s="42">
        <v>0</v>
      </c>
      <c r="J1203" s="42">
        <v>0</v>
      </c>
      <c r="K1203" s="42">
        <v>31080.79</v>
      </c>
      <c r="L1203" s="42">
        <v>0</v>
      </c>
      <c r="M1203" s="42">
        <v>31080.79</v>
      </c>
      <c r="N1203" s="43">
        <v>-31080.79</v>
      </c>
      <c r="O1203" s="45">
        <v>-1</v>
      </c>
      <c r="P1203" s="42">
        <v>52895.173333999999</v>
      </c>
      <c r="Q1203" s="42">
        <v>0</v>
      </c>
      <c r="R1203" s="42">
        <v>52895.173333999999</v>
      </c>
      <c r="S1203" s="43">
        <v>-52895.173333999999</v>
      </c>
      <c r="T1203" s="45">
        <v>-1</v>
      </c>
    </row>
    <row r="1204" spans="1:20" ht="14.4" hidden="1" customHeight="1" outlineLevel="4" collapsed="1" x14ac:dyDescent="0.3">
      <c r="A1204" s="25" t="s">
        <v>2</v>
      </c>
      <c r="B1204" s="25" t="s">
        <v>2</v>
      </c>
      <c r="C1204" s="40" t="s">
        <v>2</v>
      </c>
      <c r="D1204" s="41" t="s">
        <v>2</v>
      </c>
      <c r="E1204" s="41" t="s">
        <v>2</v>
      </c>
      <c r="F1204" s="25" t="s">
        <v>2</v>
      </c>
      <c r="H1204" s="42">
        <v>0</v>
      </c>
      <c r="I1204" s="42">
        <v>0</v>
      </c>
      <c r="J1204" s="42">
        <v>0</v>
      </c>
      <c r="K1204" s="42">
        <v>17169.41</v>
      </c>
      <c r="L1204" s="42">
        <v>0</v>
      </c>
      <c r="M1204" s="42">
        <v>17169.41</v>
      </c>
      <c r="N1204" s="43">
        <v>-17169.41</v>
      </c>
      <c r="O1204" s="45">
        <v>-1</v>
      </c>
      <c r="P1204" s="42">
        <v>17169.41</v>
      </c>
      <c r="Q1204" s="42">
        <v>0</v>
      </c>
      <c r="R1204" s="42">
        <v>17169.41</v>
      </c>
      <c r="S1204" s="43">
        <v>-17169.41</v>
      </c>
      <c r="T1204" s="45">
        <v>-1</v>
      </c>
    </row>
    <row r="1205" spans="1:20" ht="14.4" hidden="1" customHeight="1" outlineLevel="4" collapsed="1" x14ac:dyDescent="0.3">
      <c r="A1205" s="25" t="s">
        <v>2</v>
      </c>
      <c r="B1205" s="25" t="s">
        <v>2</v>
      </c>
      <c r="C1205" s="40" t="s">
        <v>2</v>
      </c>
      <c r="D1205" s="41" t="s">
        <v>2</v>
      </c>
      <c r="E1205" s="41" t="s">
        <v>2</v>
      </c>
      <c r="F1205" s="25" t="s">
        <v>2</v>
      </c>
      <c r="H1205" s="42">
        <v>0</v>
      </c>
      <c r="I1205" s="42">
        <v>0</v>
      </c>
      <c r="J1205" s="42">
        <v>0</v>
      </c>
      <c r="K1205" s="42">
        <v>17483.11</v>
      </c>
      <c r="L1205" s="42">
        <v>0</v>
      </c>
      <c r="M1205" s="42">
        <v>17483.11</v>
      </c>
      <c r="N1205" s="43">
        <v>-17483.11</v>
      </c>
      <c r="O1205" s="45">
        <v>-1</v>
      </c>
      <c r="P1205" s="42">
        <v>26361.61</v>
      </c>
      <c r="Q1205" s="42">
        <v>0</v>
      </c>
      <c r="R1205" s="42">
        <v>26361.61</v>
      </c>
      <c r="S1205" s="43">
        <v>-26361.61</v>
      </c>
      <c r="T1205" s="45">
        <v>-1</v>
      </c>
    </row>
    <row r="1206" spans="1:20" ht="14.4" hidden="1" customHeight="1" outlineLevel="4" collapsed="1" x14ac:dyDescent="0.3">
      <c r="A1206" s="25" t="s">
        <v>2</v>
      </c>
      <c r="B1206" s="25" t="s">
        <v>2</v>
      </c>
      <c r="C1206" s="40" t="s">
        <v>2</v>
      </c>
      <c r="D1206" s="41" t="s">
        <v>2</v>
      </c>
      <c r="E1206" s="41" t="s">
        <v>2</v>
      </c>
      <c r="F1206" s="25" t="s">
        <v>2</v>
      </c>
      <c r="H1206" s="42">
        <v>0</v>
      </c>
      <c r="I1206" s="42">
        <v>0</v>
      </c>
      <c r="J1206" s="42">
        <v>0</v>
      </c>
      <c r="K1206" s="42">
        <v>12184.75</v>
      </c>
      <c r="L1206" s="42">
        <v>0</v>
      </c>
      <c r="M1206" s="42">
        <v>12184.75</v>
      </c>
      <c r="N1206" s="43">
        <v>-12184.75</v>
      </c>
      <c r="O1206" s="45">
        <v>-1</v>
      </c>
      <c r="P1206" s="42">
        <v>12204.666665999999</v>
      </c>
      <c r="Q1206" s="42">
        <v>0</v>
      </c>
      <c r="R1206" s="42">
        <v>12204.666665999999</v>
      </c>
      <c r="S1206" s="43">
        <v>-12204.666665999999</v>
      </c>
      <c r="T1206" s="45">
        <v>-1</v>
      </c>
    </row>
    <row r="1207" spans="1:20" ht="14.4" hidden="1" customHeight="1" outlineLevel="4" collapsed="1" x14ac:dyDescent="0.3">
      <c r="A1207" s="25" t="s">
        <v>2</v>
      </c>
      <c r="B1207" s="25" t="s">
        <v>2</v>
      </c>
      <c r="C1207" s="40" t="s">
        <v>2</v>
      </c>
      <c r="D1207" s="41" t="s">
        <v>2</v>
      </c>
      <c r="E1207" s="41" t="s">
        <v>2</v>
      </c>
      <c r="F1207" s="25" t="s">
        <v>2</v>
      </c>
      <c r="H1207" s="42">
        <v>0</v>
      </c>
      <c r="I1207" s="42">
        <v>0</v>
      </c>
      <c r="J1207" s="42">
        <v>0</v>
      </c>
      <c r="K1207" s="42">
        <v>48563.519999999997</v>
      </c>
      <c r="L1207" s="42">
        <v>0</v>
      </c>
      <c r="M1207" s="42">
        <v>48563.519999999997</v>
      </c>
      <c r="N1207" s="43">
        <v>-48563.519999999997</v>
      </c>
      <c r="O1207" s="45">
        <v>-1</v>
      </c>
      <c r="P1207" s="42">
        <v>48563.519999999997</v>
      </c>
      <c r="Q1207" s="42">
        <v>0</v>
      </c>
      <c r="R1207" s="42">
        <v>48563.519999999997</v>
      </c>
      <c r="S1207" s="43">
        <v>-48563.519999999997</v>
      </c>
      <c r="T1207" s="45">
        <v>-1</v>
      </c>
    </row>
    <row r="1208" spans="1:20" ht="14.4" hidden="1" customHeight="1" outlineLevel="4" collapsed="1" x14ac:dyDescent="0.3">
      <c r="A1208" s="25" t="s">
        <v>2</v>
      </c>
      <c r="B1208" s="25" t="s">
        <v>2</v>
      </c>
      <c r="C1208" s="40" t="s">
        <v>2</v>
      </c>
      <c r="D1208" s="41" t="s">
        <v>2</v>
      </c>
      <c r="E1208" s="41" t="s">
        <v>2</v>
      </c>
      <c r="F1208" s="25" t="s">
        <v>2</v>
      </c>
      <c r="H1208" s="42">
        <v>0</v>
      </c>
      <c r="I1208" s="42">
        <v>0</v>
      </c>
      <c r="J1208" s="42">
        <v>0</v>
      </c>
      <c r="K1208" s="42">
        <v>52974.91</v>
      </c>
      <c r="L1208" s="42">
        <v>0</v>
      </c>
      <c r="M1208" s="42">
        <v>52974.91</v>
      </c>
      <c r="N1208" s="43">
        <v>-52974.91</v>
      </c>
      <c r="O1208" s="45">
        <v>-1</v>
      </c>
      <c r="P1208" s="42">
        <v>52974.91</v>
      </c>
      <c r="Q1208" s="42">
        <v>0</v>
      </c>
      <c r="R1208" s="42">
        <v>52974.91</v>
      </c>
      <c r="S1208" s="43">
        <v>-52974.91</v>
      </c>
      <c r="T1208" s="45">
        <v>-1</v>
      </c>
    </row>
    <row r="1209" spans="1:20" ht="14.4" hidden="1" customHeight="1" outlineLevel="4" collapsed="1" x14ac:dyDescent="0.3">
      <c r="A1209" s="25" t="s">
        <v>2</v>
      </c>
      <c r="B1209" s="25" t="s">
        <v>2</v>
      </c>
      <c r="C1209" s="40" t="s">
        <v>2</v>
      </c>
      <c r="D1209" s="41" t="s">
        <v>2</v>
      </c>
      <c r="E1209" s="41" t="s">
        <v>2</v>
      </c>
      <c r="F1209" s="25" t="s">
        <v>2</v>
      </c>
      <c r="H1209" s="42">
        <v>0</v>
      </c>
      <c r="I1209" s="42">
        <v>0</v>
      </c>
      <c r="J1209" s="42">
        <v>0</v>
      </c>
      <c r="K1209" s="42">
        <v>36577.69</v>
      </c>
      <c r="L1209" s="42">
        <v>0</v>
      </c>
      <c r="M1209" s="42">
        <v>36577.69</v>
      </c>
      <c r="N1209" s="43">
        <v>-36577.69</v>
      </c>
      <c r="O1209" s="45">
        <v>-1</v>
      </c>
      <c r="P1209" s="42">
        <v>36828.273332999997</v>
      </c>
      <c r="Q1209" s="42">
        <v>0</v>
      </c>
      <c r="R1209" s="42">
        <v>36828.273332999997</v>
      </c>
      <c r="S1209" s="43">
        <v>-36828.273332999997</v>
      </c>
      <c r="T1209" s="45">
        <v>-1</v>
      </c>
    </row>
    <row r="1210" spans="1:20" ht="14.4" hidden="1" customHeight="1" outlineLevel="4" collapsed="1" x14ac:dyDescent="0.3">
      <c r="A1210" s="25" t="s">
        <v>2</v>
      </c>
      <c r="B1210" s="25" t="s">
        <v>2</v>
      </c>
      <c r="C1210" s="40" t="s">
        <v>2</v>
      </c>
      <c r="D1210" s="41" t="s">
        <v>2</v>
      </c>
      <c r="E1210" s="41" t="s">
        <v>2</v>
      </c>
      <c r="F1210" s="25" t="s">
        <v>2</v>
      </c>
      <c r="H1210" s="42">
        <v>0</v>
      </c>
      <c r="I1210" s="42">
        <v>0</v>
      </c>
      <c r="J1210" s="42">
        <v>0</v>
      </c>
      <c r="K1210" s="42">
        <v>14490.12</v>
      </c>
      <c r="L1210" s="42">
        <v>0</v>
      </c>
      <c r="M1210" s="42">
        <v>14490.12</v>
      </c>
      <c r="N1210" s="43">
        <v>-14490.12</v>
      </c>
      <c r="O1210" s="45">
        <v>-1</v>
      </c>
      <c r="P1210" s="42">
        <v>31771.653332999998</v>
      </c>
      <c r="Q1210" s="42">
        <v>0</v>
      </c>
      <c r="R1210" s="42">
        <v>31771.653332999998</v>
      </c>
      <c r="S1210" s="43">
        <v>-31771.653332999998</v>
      </c>
      <c r="T1210" s="45">
        <v>-1</v>
      </c>
    </row>
    <row r="1211" spans="1:20" ht="14.4" hidden="1" customHeight="1" outlineLevel="4" collapsed="1" x14ac:dyDescent="0.3">
      <c r="A1211" s="25" t="s">
        <v>2</v>
      </c>
      <c r="B1211" s="25" t="s">
        <v>2</v>
      </c>
      <c r="C1211" s="40" t="s">
        <v>2</v>
      </c>
      <c r="D1211" s="41" t="s">
        <v>2</v>
      </c>
      <c r="E1211" s="41" t="s">
        <v>2</v>
      </c>
      <c r="F1211" s="25" t="s">
        <v>2</v>
      </c>
      <c r="H1211" s="42">
        <v>0</v>
      </c>
      <c r="I1211" s="42">
        <v>0</v>
      </c>
      <c r="J1211" s="42">
        <v>0</v>
      </c>
      <c r="K1211" s="42">
        <v>2543.27</v>
      </c>
      <c r="L1211" s="42">
        <v>0</v>
      </c>
      <c r="M1211" s="42">
        <v>2543.27</v>
      </c>
      <c r="N1211" s="43">
        <v>-2543.27</v>
      </c>
      <c r="O1211" s="45">
        <v>-1</v>
      </c>
      <c r="P1211" s="42">
        <v>2602.67</v>
      </c>
      <c r="Q1211" s="42">
        <v>0</v>
      </c>
      <c r="R1211" s="42">
        <v>2602.67</v>
      </c>
      <c r="S1211" s="43">
        <v>-2602.67</v>
      </c>
      <c r="T1211" s="45">
        <v>-1</v>
      </c>
    </row>
    <row r="1212" spans="1:20" ht="14.4" hidden="1" customHeight="1" outlineLevel="4" collapsed="1" thickBot="1" x14ac:dyDescent="0.35">
      <c r="A1212" s="25" t="s">
        <v>2</v>
      </c>
      <c r="B1212" s="25" t="s">
        <v>2</v>
      </c>
      <c r="C1212" s="40" t="s">
        <v>2</v>
      </c>
      <c r="D1212" s="41" t="s">
        <v>2</v>
      </c>
      <c r="E1212" s="41" t="s">
        <v>2</v>
      </c>
      <c r="F1212" s="25" t="s">
        <v>2</v>
      </c>
      <c r="H1212" s="42">
        <v>0</v>
      </c>
      <c r="I1212" s="42">
        <v>0</v>
      </c>
      <c r="J1212" s="42">
        <v>0</v>
      </c>
      <c r="K1212" s="42">
        <v>407.77</v>
      </c>
      <c r="L1212" s="42">
        <v>0</v>
      </c>
      <c r="M1212" s="42">
        <v>407.77</v>
      </c>
      <c r="N1212" s="43">
        <v>-407.77</v>
      </c>
      <c r="O1212" s="45">
        <v>-1</v>
      </c>
      <c r="P1212" s="42">
        <v>9319.1033329999991</v>
      </c>
      <c r="Q1212" s="42">
        <v>0</v>
      </c>
      <c r="R1212" s="42">
        <v>9319.1033329999991</v>
      </c>
      <c r="S1212" s="43">
        <v>-9319.1033329999991</v>
      </c>
      <c r="T1212" s="45">
        <v>-1</v>
      </c>
    </row>
    <row r="1213" spans="1:20" ht="14.4" hidden="1" customHeight="1" outlineLevel="4" collapsed="1" thickTop="1" x14ac:dyDescent="0.3">
      <c r="A1213" s="25" t="s">
        <v>2</v>
      </c>
      <c r="B1213" s="25" t="s">
        <v>2</v>
      </c>
      <c r="C1213" s="40" t="s">
        <v>2</v>
      </c>
      <c r="D1213" s="41" t="s">
        <v>2</v>
      </c>
      <c r="E1213" s="41" t="s">
        <v>2</v>
      </c>
      <c r="F1213" s="25" t="s">
        <v>2</v>
      </c>
      <c r="H1213" s="42">
        <v>0</v>
      </c>
      <c r="I1213" s="42">
        <v>0</v>
      </c>
      <c r="J1213" s="42">
        <v>0</v>
      </c>
      <c r="K1213" s="42">
        <v>30934.14</v>
      </c>
      <c r="L1213" s="42">
        <v>0</v>
      </c>
      <c r="M1213" s="42">
        <v>30934.14</v>
      </c>
      <c r="N1213" s="43">
        <v>-30934.14</v>
      </c>
      <c r="O1213" s="45">
        <v>-1</v>
      </c>
      <c r="P1213" s="42">
        <v>30934.14</v>
      </c>
      <c r="Q1213" s="42">
        <v>0</v>
      </c>
      <c r="R1213" s="42">
        <v>30934.14</v>
      </c>
      <c r="S1213" s="43">
        <v>-30934.14</v>
      </c>
      <c r="T1213" s="45">
        <v>-1</v>
      </c>
    </row>
    <row r="1214" spans="1:20" ht="14.4" hidden="1" customHeight="1" outlineLevel="4" collapsed="1" x14ac:dyDescent="0.3">
      <c r="A1214" s="25" t="s">
        <v>2</v>
      </c>
      <c r="B1214" s="25" t="s">
        <v>2</v>
      </c>
      <c r="C1214" s="40" t="s">
        <v>2</v>
      </c>
      <c r="D1214" s="41" t="s">
        <v>2</v>
      </c>
      <c r="E1214" s="41" t="s">
        <v>2</v>
      </c>
      <c r="F1214" s="25" t="s">
        <v>2</v>
      </c>
      <c r="H1214" s="42">
        <v>0</v>
      </c>
      <c r="I1214" s="42">
        <v>0</v>
      </c>
      <c r="J1214" s="42">
        <v>0</v>
      </c>
      <c r="K1214" s="42">
        <v>72733.66</v>
      </c>
      <c r="L1214" s="42">
        <v>0</v>
      </c>
      <c r="M1214" s="42">
        <v>72733.66</v>
      </c>
      <c r="N1214" s="43">
        <v>-72733.66</v>
      </c>
      <c r="O1214" s="45">
        <v>-1</v>
      </c>
      <c r="P1214" s="42">
        <v>72733.66</v>
      </c>
      <c r="Q1214" s="42">
        <v>0</v>
      </c>
      <c r="R1214" s="42">
        <v>72733.66</v>
      </c>
      <c r="S1214" s="43">
        <v>-72733.66</v>
      </c>
      <c r="T1214" s="45">
        <v>-1</v>
      </c>
    </row>
    <row r="1215" spans="1:20" ht="14.4" hidden="1" customHeight="1" outlineLevel="4" collapsed="1" x14ac:dyDescent="0.3">
      <c r="A1215" s="25" t="s">
        <v>2</v>
      </c>
      <c r="B1215" s="25" t="s">
        <v>2</v>
      </c>
      <c r="C1215" s="40" t="s">
        <v>2</v>
      </c>
      <c r="D1215" s="41" t="s">
        <v>2</v>
      </c>
      <c r="E1215" s="41" t="s">
        <v>2</v>
      </c>
      <c r="F1215" s="25" t="s">
        <v>2</v>
      </c>
      <c r="H1215" s="42">
        <v>113707</v>
      </c>
      <c r="I1215" s="42">
        <v>0</v>
      </c>
      <c r="J1215" s="42">
        <v>113707</v>
      </c>
      <c r="K1215" s="42">
        <v>67065.600000000006</v>
      </c>
      <c r="L1215" s="42">
        <v>0</v>
      </c>
      <c r="M1215" s="42">
        <v>67065.600000000006</v>
      </c>
      <c r="N1215" s="42">
        <v>46641.4</v>
      </c>
      <c r="O1215" s="38">
        <v>0.5898106536976615</v>
      </c>
      <c r="P1215" s="42">
        <v>124824.54</v>
      </c>
      <c r="Q1215" s="42">
        <v>0</v>
      </c>
      <c r="R1215" s="42">
        <v>124824.54</v>
      </c>
      <c r="S1215" s="43">
        <v>-11117.54</v>
      </c>
      <c r="T1215" s="38">
        <v>1.0977735759451925</v>
      </c>
    </row>
    <row r="1216" spans="1:20" ht="14.4" hidden="1" customHeight="1" outlineLevel="4" collapsed="1" x14ac:dyDescent="0.3">
      <c r="A1216" s="25" t="s">
        <v>2</v>
      </c>
      <c r="B1216" s="25" t="s">
        <v>2</v>
      </c>
      <c r="C1216" s="40" t="s">
        <v>2</v>
      </c>
      <c r="D1216" s="41" t="s">
        <v>2</v>
      </c>
      <c r="E1216" s="41" t="s">
        <v>2</v>
      </c>
      <c r="F1216" s="25" t="s">
        <v>2</v>
      </c>
      <c r="H1216" s="42">
        <v>0</v>
      </c>
      <c r="I1216" s="42">
        <v>0</v>
      </c>
      <c r="J1216" s="42">
        <v>0</v>
      </c>
      <c r="K1216" s="42">
        <v>19217.14</v>
      </c>
      <c r="L1216" s="42">
        <v>12969.06</v>
      </c>
      <c r="M1216" s="42">
        <v>32186.2</v>
      </c>
      <c r="N1216" s="43">
        <v>-32186.2</v>
      </c>
      <c r="O1216" s="45">
        <v>-1</v>
      </c>
      <c r="P1216" s="42">
        <v>41797.823331</v>
      </c>
      <c r="Q1216" s="42">
        <v>0</v>
      </c>
      <c r="R1216" s="42">
        <v>41797.823331</v>
      </c>
      <c r="S1216" s="43">
        <v>-54766.883330999997</v>
      </c>
      <c r="T1216" s="45">
        <v>-1</v>
      </c>
    </row>
    <row r="1217" spans="1:20" ht="14.4" hidden="1" customHeight="1" outlineLevel="4" collapsed="1" x14ac:dyDescent="0.3">
      <c r="A1217" s="25" t="s">
        <v>2</v>
      </c>
      <c r="B1217" s="25" t="s">
        <v>2</v>
      </c>
      <c r="C1217" s="40" t="s">
        <v>2</v>
      </c>
      <c r="D1217" s="41" t="s">
        <v>2</v>
      </c>
      <c r="E1217" s="41" t="s">
        <v>2</v>
      </c>
      <c r="F1217" s="25" t="s">
        <v>2</v>
      </c>
      <c r="H1217" s="42">
        <v>0</v>
      </c>
      <c r="I1217" s="42">
        <v>0</v>
      </c>
      <c r="J1217" s="42">
        <v>0</v>
      </c>
      <c r="K1217" s="42">
        <v>123657.39</v>
      </c>
      <c r="L1217" s="42">
        <v>250540.25</v>
      </c>
      <c r="M1217" s="42">
        <v>374197.64</v>
      </c>
      <c r="N1217" s="43">
        <v>-374197.64</v>
      </c>
      <c r="O1217" s="45">
        <v>-1</v>
      </c>
      <c r="P1217" s="42">
        <v>227712.370001</v>
      </c>
      <c r="Q1217" s="42">
        <v>0</v>
      </c>
      <c r="R1217" s="42">
        <v>227712.370001</v>
      </c>
      <c r="S1217" s="43">
        <v>-478252.620001</v>
      </c>
      <c r="T1217" s="45">
        <v>-1</v>
      </c>
    </row>
    <row r="1218" spans="1:20" ht="14.4" hidden="1" customHeight="1" outlineLevel="4" collapsed="1" x14ac:dyDescent="0.3">
      <c r="A1218" s="25" t="s">
        <v>2</v>
      </c>
      <c r="B1218" s="25" t="s">
        <v>2</v>
      </c>
      <c r="C1218" s="40" t="s">
        <v>2</v>
      </c>
      <c r="D1218" s="41" t="s">
        <v>2</v>
      </c>
      <c r="E1218" s="41" t="s">
        <v>2</v>
      </c>
      <c r="F1218" s="25" t="s">
        <v>2</v>
      </c>
      <c r="H1218" s="42">
        <v>0</v>
      </c>
      <c r="I1218" s="42">
        <v>0</v>
      </c>
      <c r="J1218" s="42">
        <v>0</v>
      </c>
      <c r="K1218" s="42">
        <v>4890.8999999999996</v>
      </c>
      <c r="L1218" s="42">
        <v>0</v>
      </c>
      <c r="M1218" s="42">
        <v>4890.8999999999996</v>
      </c>
      <c r="N1218" s="43">
        <v>-4890.8999999999996</v>
      </c>
      <c r="O1218" s="45">
        <v>-1</v>
      </c>
      <c r="P1218" s="42">
        <v>15555.3</v>
      </c>
      <c r="Q1218" s="42">
        <v>0</v>
      </c>
      <c r="R1218" s="42">
        <v>15555.3</v>
      </c>
      <c r="S1218" s="43">
        <v>-15555.3</v>
      </c>
      <c r="T1218" s="45">
        <v>-1</v>
      </c>
    </row>
    <row r="1219" spans="1:20" ht="14.4" hidden="1" customHeight="1" outlineLevel="4" collapsed="1" x14ac:dyDescent="0.3">
      <c r="A1219" s="25" t="s">
        <v>2</v>
      </c>
      <c r="B1219" s="25" t="s">
        <v>2</v>
      </c>
      <c r="C1219" s="40" t="s">
        <v>2</v>
      </c>
      <c r="D1219" s="41" t="s">
        <v>2</v>
      </c>
      <c r="E1219" s="41" t="s">
        <v>2</v>
      </c>
      <c r="F1219" s="25" t="s">
        <v>2</v>
      </c>
      <c r="H1219" s="42">
        <v>0</v>
      </c>
      <c r="I1219" s="42">
        <v>0</v>
      </c>
      <c r="J1219" s="42">
        <v>0</v>
      </c>
      <c r="K1219" s="42">
        <v>249290.36</v>
      </c>
      <c r="L1219" s="42">
        <v>0</v>
      </c>
      <c r="M1219" s="42">
        <v>249290.36</v>
      </c>
      <c r="N1219" s="43">
        <v>-249290.36</v>
      </c>
      <c r="O1219" s="45">
        <v>-1</v>
      </c>
      <c r="P1219" s="42">
        <v>981297.46666599996</v>
      </c>
      <c r="Q1219" s="42">
        <v>0</v>
      </c>
      <c r="R1219" s="42">
        <v>981297.46666599996</v>
      </c>
      <c r="S1219" s="43">
        <v>-981297.46666599996</v>
      </c>
      <c r="T1219" s="45">
        <v>-1</v>
      </c>
    </row>
    <row r="1220" spans="1:20" ht="14.4" customHeight="1" outlineLevel="2" collapsed="1" x14ac:dyDescent="0.3">
      <c r="A1220" s="25" t="s">
        <v>2</v>
      </c>
      <c r="B1220" s="25" t="s">
        <v>2</v>
      </c>
      <c r="D1220" s="25" t="s">
        <v>53</v>
      </c>
      <c r="H1220" s="36">
        <v>13500</v>
      </c>
      <c r="I1220" s="36">
        <v>0</v>
      </c>
      <c r="J1220" s="36">
        <v>13500</v>
      </c>
      <c r="K1220" s="36">
        <v>9180.01</v>
      </c>
      <c r="L1220" s="36">
        <v>0</v>
      </c>
      <c r="M1220" s="36">
        <v>9180.01</v>
      </c>
      <c r="N1220" s="36">
        <v>4319.99</v>
      </c>
      <c r="O1220" s="38">
        <v>0.68000074074074079</v>
      </c>
      <c r="P1220" s="36">
        <v>9180.01</v>
      </c>
      <c r="Q1220" s="36">
        <v>0</v>
      </c>
      <c r="R1220" s="36">
        <v>9180.01</v>
      </c>
      <c r="S1220" s="36">
        <v>4319.99</v>
      </c>
      <c r="T1220" s="39">
        <v>0.68000074074074079</v>
      </c>
    </row>
    <row r="1221" spans="1:20" ht="14.4" hidden="1" customHeight="1" outlineLevel="3" collapsed="1" thickBot="1" x14ac:dyDescent="0.35">
      <c r="A1221" s="25" t="s">
        <v>2</v>
      </c>
      <c r="B1221" s="25" t="s">
        <v>2</v>
      </c>
      <c r="C1221" s="40" t="s">
        <v>2</v>
      </c>
      <c r="E1221" s="25" t="s">
        <v>2</v>
      </c>
      <c r="H1221" s="36">
        <v>13500</v>
      </c>
      <c r="I1221" s="36">
        <v>0</v>
      </c>
      <c r="J1221" s="36">
        <v>13500</v>
      </c>
      <c r="K1221" s="36">
        <v>9180.01</v>
      </c>
      <c r="L1221" s="36">
        <v>0</v>
      </c>
      <c r="M1221" s="36">
        <v>9180.01</v>
      </c>
      <c r="N1221" s="36">
        <v>4319.99</v>
      </c>
      <c r="O1221" s="38">
        <v>0.68000074074074079</v>
      </c>
      <c r="P1221" s="36">
        <v>9180.01</v>
      </c>
      <c r="Q1221" s="36">
        <v>0</v>
      </c>
      <c r="R1221" s="36">
        <v>9180.01</v>
      </c>
      <c r="S1221" s="36">
        <v>4319.99</v>
      </c>
      <c r="T1221" s="39">
        <v>0.68000074074074079</v>
      </c>
    </row>
    <row r="1222" spans="1:20" ht="14.4" hidden="1" customHeight="1" outlineLevel="4" collapsed="1" thickTop="1" x14ac:dyDescent="0.3">
      <c r="A1222" s="25" t="s">
        <v>2</v>
      </c>
      <c r="B1222" s="25" t="s">
        <v>2</v>
      </c>
      <c r="C1222" s="40" t="s">
        <v>2</v>
      </c>
      <c r="D1222" s="41" t="s">
        <v>2</v>
      </c>
      <c r="E1222" s="41" t="s">
        <v>2</v>
      </c>
      <c r="F1222" s="25" t="s">
        <v>2</v>
      </c>
      <c r="H1222" s="42">
        <v>13500</v>
      </c>
      <c r="I1222" s="42">
        <v>0</v>
      </c>
      <c r="J1222" s="42">
        <v>13500</v>
      </c>
      <c r="K1222" s="42">
        <v>9180.01</v>
      </c>
      <c r="L1222" s="42">
        <v>0</v>
      </c>
      <c r="M1222" s="42">
        <v>9180.01</v>
      </c>
      <c r="N1222" s="42">
        <v>4319.99</v>
      </c>
      <c r="O1222" s="38">
        <v>0.68000074074074079</v>
      </c>
      <c r="P1222" s="42">
        <v>9180.01</v>
      </c>
      <c r="Q1222" s="42">
        <v>0</v>
      </c>
      <c r="R1222" s="42">
        <v>9180.01</v>
      </c>
      <c r="S1222" s="42">
        <v>4319.99</v>
      </c>
      <c r="T1222" s="38">
        <v>0.68000074074074079</v>
      </c>
    </row>
    <row r="1223" spans="1:20" ht="14.4" customHeight="1" outlineLevel="2" collapsed="1" x14ac:dyDescent="0.3">
      <c r="A1223" s="25" t="s">
        <v>2</v>
      </c>
      <c r="B1223" s="25" t="s">
        <v>2</v>
      </c>
      <c r="D1223" s="25" t="s">
        <v>56</v>
      </c>
      <c r="H1223" s="36">
        <v>1187379</v>
      </c>
      <c r="I1223" s="36">
        <v>0</v>
      </c>
      <c r="J1223" s="36">
        <v>1187379</v>
      </c>
      <c r="K1223" s="36">
        <v>264639.90000000002</v>
      </c>
      <c r="L1223" s="36">
        <v>0</v>
      </c>
      <c r="M1223" s="36">
        <v>264639.90000000002</v>
      </c>
      <c r="N1223" s="36">
        <v>922739.1</v>
      </c>
      <c r="O1223" s="38">
        <v>0.22287736266179545</v>
      </c>
      <c r="P1223" s="36">
        <v>1231730.3599980001</v>
      </c>
      <c r="Q1223" s="37">
        <v>-128863</v>
      </c>
      <c r="R1223" s="36">
        <v>1102867.3599980001</v>
      </c>
      <c r="S1223" s="36">
        <v>84511.640002</v>
      </c>
      <c r="T1223" s="39">
        <v>0.92882505080349242</v>
      </c>
    </row>
    <row r="1224" spans="1:20" ht="14.4" hidden="1" customHeight="1" outlineLevel="3" collapsed="1" x14ac:dyDescent="0.3">
      <c r="A1224" s="25" t="s">
        <v>2</v>
      </c>
      <c r="B1224" s="25" t="s">
        <v>2</v>
      </c>
      <c r="C1224" s="40" t="s">
        <v>2</v>
      </c>
      <c r="E1224" s="25" t="s">
        <v>2</v>
      </c>
      <c r="H1224" s="36">
        <v>1187379</v>
      </c>
      <c r="I1224" s="36">
        <v>0</v>
      </c>
      <c r="J1224" s="36">
        <v>1187379</v>
      </c>
      <c r="K1224" s="36">
        <v>264639.90000000002</v>
      </c>
      <c r="L1224" s="36">
        <v>0</v>
      </c>
      <c r="M1224" s="36">
        <v>264639.90000000002</v>
      </c>
      <c r="N1224" s="36">
        <v>922739.1</v>
      </c>
      <c r="O1224" s="38">
        <v>0.22287736266179545</v>
      </c>
      <c r="P1224" s="36">
        <v>1231730.3599980001</v>
      </c>
      <c r="Q1224" s="37">
        <v>-128863</v>
      </c>
      <c r="R1224" s="36">
        <v>1102867.3599980001</v>
      </c>
      <c r="S1224" s="36">
        <v>84511.640002</v>
      </c>
      <c r="T1224" s="39">
        <v>0.92882505080349242</v>
      </c>
    </row>
    <row r="1225" spans="1:20" ht="14.4" hidden="1" customHeight="1" outlineLevel="4" collapsed="1" x14ac:dyDescent="0.3">
      <c r="A1225" s="25" t="s">
        <v>2</v>
      </c>
      <c r="B1225" s="25" t="s">
        <v>2</v>
      </c>
      <c r="C1225" s="40" t="s">
        <v>2</v>
      </c>
      <c r="D1225" s="41" t="s">
        <v>2</v>
      </c>
      <c r="E1225" s="41" t="s">
        <v>2</v>
      </c>
      <c r="F1225" s="25" t="s">
        <v>2</v>
      </c>
      <c r="H1225" s="42">
        <v>1187379</v>
      </c>
      <c r="I1225" s="42">
        <v>0</v>
      </c>
      <c r="J1225" s="42">
        <v>1187379</v>
      </c>
      <c r="K1225" s="42">
        <v>264639.90000000002</v>
      </c>
      <c r="L1225" s="42">
        <v>0</v>
      </c>
      <c r="M1225" s="42">
        <v>264639.90000000002</v>
      </c>
      <c r="N1225" s="42">
        <v>922739.1</v>
      </c>
      <c r="O1225" s="38">
        <v>0.22287736266179545</v>
      </c>
      <c r="P1225" s="42">
        <v>1231730.3599980001</v>
      </c>
      <c r="Q1225" s="43">
        <v>-128863</v>
      </c>
      <c r="R1225" s="42">
        <v>1102867.3599980001</v>
      </c>
      <c r="S1225" s="42">
        <v>84511.640002</v>
      </c>
      <c r="T1225" s="38">
        <v>0.92882505080349242</v>
      </c>
    </row>
    <row r="1226" spans="1:20" ht="14.4" customHeight="1" outlineLevel="2" collapsed="1" x14ac:dyDescent="0.3">
      <c r="A1226" s="25" t="s">
        <v>2</v>
      </c>
      <c r="B1226" s="25" t="s">
        <v>2</v>
      </c>
      <c r="D1226" s="25" t="s">
        <v>57</v>
      </c>
      <c r="H1226" s="36">
        <v>8162</v>
      </c>
      <c r="I1226" s="36">
        <v>0</v>
      </c>
      <c r="J1226" s="36">
        <v>8162</v>
      </c>
      <c r="K1226" s="36">
        <v>68.459999999999994</v>
      </c>
      <c r="L1226" s="36">
        <v>0</v>
      </c>
      <c r="M1226" s="36">
        <v>68.459999999999994</v>
      </c>
      <c r="N1226" s="36">
        <v>8093.54</v>
      </c>
      <c r="O1226" s="38">
        <v>8.387650085763294E-3</v>
      </c>
      <c r="P1226" s="36">
        <v>479.22</v>
      </c>
      <c r="Q1226" s="36">
        <v>6189</v>
      </c>
      <c r="R1226" s="36">
        <v>6668.22</v>
      </c>
      <c r="S1226" s="36">
        <v>1493.78</v>
      </c>
      <c r="T1226" s="39">
        <v>0.81698358245528058</v>
      </c>
    </row>
    <row r="1227" spans="1:20" ht="14.4" hidden="1" customHeight="1" outlineLevel="3" collapsed="1" x14ac:dyDescent="0.3">
      <c r="A1227" s="25" t="s">
        <v>2</v>
      </c>
      <c r="B1227" s="25" t="s">
        <v>2</v>
      </c>
      <c r="C1227" s="40" t="s">
        <v>2</v>
      </c>
      <c r="E1227" s="25" t="s">
        <v>2</v>
      </c>
      <c r="H1227" s="36">
        <v>8162</v>
      </c>
      <c r="I1227" s="36">
        <v>0</v>
      </c>
      <c r="J1227" s="36">
        <v>8162</v>
      </c>
      <c r="K1227" s="36">
        <v>68.459999999999994</v>
      </c>
      <c r="L1227" s="36">
        <v>0</v>
      </c>
      <c r="M1227" s="36">
        <v>68.459999999999994</v>
      </c>
      <c r="N1227" s="36">
        <v>8093.54</v>
      </c>
      <c r="O1227" s="38">
        <v>8.387650085763294E-3</v>
      </c>
      <c r="P1227" s="36">
        <v>479.22</v>
      </c>
      <c r="Q1227" s="36">
        <v>6189</v>
      </c>
      <c r="R1227" s="36">
        <v>6668.22</v>
      </c>
      <c r="S1227" s="36">
        <v>1493.78</v>
      </c>
      <c r="T1227" s="39">
        <v>0.81698358245528058</v>
      </c>
    </row>
    <row r="1228" spans="1:20" ht="14.4" hidden="1" customHeight="1" outlineLevel="4" collapsed="1" x14ac:dyDescent="0.3">
      <c r="A1228" s="25" t="s">
        <v>2</v>
      </c>
      <c r="B1228" s="25" t="s">
        <v>2</v>
      </c>
      <c r="C1228" s="40" t="s">
        <v>2</v>
      </c>
      <c r="D1228" s="41" t="s">
        <v>2</v>
      </c>
      <c r="E1228" s="41" t="s">
        <v>2</v>
      </c>
      <c r="F1228" s="25" t="s">
        <v>2</v>
      </c>
      <c r="H1228" s="42">
        <v>8162</v>
      </c>
      <c r="I1228" s="42">
        <v>0</v>
      </c>
      <c r="J1228" s="42">
        <v>8162</v>
      </c>
      <c r="K1228" s="42">
        <v>68.459999999999994</v>
      </c>
      <c r="L1228" s="42">
        <v>0</v>
      </c>
      <c r="M1228" s="42">
        <v>68.459999999999994</v>
      </c>
      <c r="N1228" s="42">
        <v>8093.54</v>
      </c>
      <c r="O1228" s="38">
        <v>8.387650085763294E-3</v>
      </c>
      <c r="P1228" s="42">
        <v>479.22</v>
      </c>
      <c r="Q1228" s="42">
        <v>6189</v>
      </c>
      <c r="R1228" s="42">
        <v>6668.22</v>
      </c>
      <c r="S1228" s="42">
        <v>1493.78</v>
      </c>
      <c r="T1228" s="38">
        <v>0.81698358245528058</v>
      </c>
    </row>
    <row r="1229" spans="1:20" ht="14.4" customHeight="1" outlineLevel="2" collapsed="1" x14ac:dyDescent="0.3">
      <c r="A1229" s="25" t="s">
        <v>2</v>
      </c>
      <c r="B1229" s="25" t="s">
        <v>2</v>
      </c>
      <c r="D1229" s="25" t="s">
        <v>58</v>
      </c>
      <c r="H1229" s="36">
        <v>442444</v>
      </c>
      <c r="I1229" s="36">
        <v>0</v>
      </c>
      <c r="J1229" s="36">
        <v>442444</v>
      </c>
      <c r="K1229" s="36">
        <v>122629.42</v>
      </c>
      <c r="L1229" s="36">
        <v>2250</v>
      </c>
      <c r="M1229" s="36">
        <v>124879.42</v>
      </c>
      <c r="N1229" s="36">
        <v>317564.58</v>
      </c>
      <c r="O1229" s="38">
        <v>0.2822490981909575</v>
      </c>
      <c r="P1229" s="36">
        <v>630297.62666499999</v>
      </c>
      <c r="Q1229" s="37">
        <v>-109384</v>
      </c>
      <c r="R1229" s="36">
        <v>520913.62666499999</v>
      </c>
      <c r="S1229" s="37">
        <v>-80719.626665000003</v>
      </c>
      <c r="T1229" s="39">
        <v>1.1824403238940973</v>
      </c>
    </row>
    <row r="1230" spans="1:20" ht="14.4" hidden="1" customHeight="1" outlineLevel="3" collapsed="1" x14ac:dyDescent="0.3">
      <c r="A1230" s="25" t="s">
        <v>2</v>
      </c>
      <c r="B1230" s="25" t="s">
        <v>2</v>
      </c>
      <c r="C1230" s="40" t="s">
        <v>2</v>
      </c>
      <c r="E1230" s="25" t="s">
        <v>2</v>
      </c>
      <c r="H1230" s="36">
        <v>442444</v>
      </c>
      <c r="I1230" s="36">
        <v>0</v>
      </c>
      <c r="J1230" s="36">
        <v>442444</v>
      </c>
      <c r="K1230" s="36">
        <v>122629.42</v>
      </c>
      <c r="L1230" s="36">
        <v>2250</v>
      </c>
      <c r="M1230" s="36">
        <v>124879.42</v>
      </c>
      <c r="N1230" s="36">
        <v>317564.58</v>
      </c>
      <c r="O1230" s="38">
        <v>0.2822490981909575</v>
      </c>
      <c r="P1230" s="36">
        <v>630297.62666499999</v>
      </c>
      <c r="Q1230" s="37">
        <v>-109384</v>
      </c>
      <c r="R1230" s="36">
        <v>520913.62666499999</v>
      </c>
      <c r="S1230" s="37">
        <v>-80719.626665000003</v>
      </c>
      <c r="T1230" s="39">
        <v>1.1824403238940973</v>
      </c>
    </row>
    <row r="1231" spans="1:20" ht="14.4" hidden="1" customHeight="1" outlineLevel="4" collapsed="1" x14ac:dyDescent="0.3">
      <c r="A1231" s="25" t="s">
        <v>2</v>
      </c>
      <c r="B1231" s="25" t="s">
        <v>2</v>
      </c>
      <c r="C1231" s="40" t="s">
        <v>2</v>
      </c>
      <c r="D1231" s="41" t="s">
        <v>2</v>
      </c>
      <c r="E1231" s="41" t="s">
        <v>2</v>
      </c>
      <c r="F1231" s="25" t="s">
        <v>2</v>
      </c>
      <c r="H1231" s="42">
        <v>442444</v>
      </c>
      <c r="I1231" s="42">
        <v>0</v>
      </c>
      <c r="J1231" s="42">
        <v>442444</v>
      </c>
      <c r="K1231" s="42">
        <v>122629.42</v>
      </c>
      <c r="L1231" s="42">
        <v>2250</v>
      </c>
      <c r="M1231" s="42">
        <v>124879.42</v>
      </c>
      <c r="N1231" s="42">
        <v>317564.58</v>
      </c>
      <c r="O1231" s="38">
        <v>0.2822490981909575</v>
      </c>
      <c r="P1231" s="42">
        <v>630297.62666499999</v>
      </c>
      <c r="Q1231" s="43">
        <v>-109384</v>
      </c>
      <c r="R1231" s="42">
        <v>520913.62666499999</v>
      </c>
      <c r="S1231" s="43">
        <v>-80719.626665000003</v>
      </c>
      <c r="T1231" s="38">
        <v>1.1824403238940973</v>
      </c>
    </row>
    <row r="1232" spans="1:20" ht="14.4" customHeight="1" outlineLevel="2" collapsed="1" x14ac:dyDescent="0.3">
      <c r="A1232" s="25" t="s">
        <v>2</v>
      </c>
      <c r="B1232" s="25" t="s">
        <v>2</v>
      </c>
      <c r="D1232" s="25" t="s">
        <v>59</v>
      </c>
      <c r="H1232" s="36">
        <v>64255</v>
      </c>
      <c r="I1232" s="36">
        <v>0</v>
      </c>
      <c r="J1232" s="36">
        <v>64255</v>
      </c>
      <c r="K1232" s="36">
        <v>25085.86</v>
      </c>
      <c r="L1232" s="36">
        <v>0</v>
      </c>
      <c r="M1232" s="36">
        <v>25085.86</v>
      </c>
      <c r="N1232" s="36">
        <v>39169.14</v>
      </c>
      <c r="O1232" s="38">
        <v>0.3904110185977745</v>
      </c>
      <c r="P1232" s="36">
        <v>60750.28</v>
      </c>
      <c r="Q1232" s="37">
        <v>-10049</v>
      </c>
      <c r="R1232" s="36">
        <v>50701.279999999999</v>
      </c>
      <c r="S1232" s="36">
        <v>13553.72</v>
      </c>
      <c r="T1232" s="39">
        <v>0.78906357481908018</v>
      </c>
    </row>
    <row r="1233" spans="1:20" ht="14.4" hidden="1" customHeight="1" outlineLevel="3" collapsed="1" x14ac:dyDescent="0.3">
      <c r="A1233" s="25" t="s">
        <v>2</v>
      </c>
      <c r="B1233" s="25" t="s">
        <v>2</v>
      </c>
      <c r="C1233" s="40" t="s">
        <v>2</v>
      </c>
      <c r="E1233" s="25" t="s">
        <v>2</v>
      </c>
      <c r="H1233" s="36">
        <v>64255</v>
      </c>
      <c r="I1233" s="36">
        <v>0</v>
      </c>
      <c r="J1233" s="36">
        <v>64255</v>
      </c>
      <c r="K1233" s="36">
        <v>25085.86</v>
      </c>
      <c r="L1233" s="36">
        <v>0</v>
      </c>
      <c r="M1233" s="36">
        <v>25085.86</v>
      </c>
      <c r="N1233" s="36">
        <v>39169.14</v>
      </c>
      <c r="O1233" s="38">
        <v>0.3904110185977745</v>
      </c>
      <c r="P1233" s="36">
        <v>60750.28</v>
      </c>
      <c r="Q1233" s="37">
        <v>-10049</v>
      </c>
      <c r="R1233" s="36">
        <v>50701.279999999999</v>
      </c>
      <c r="S1233" s="36">
        <v>13553.72</v>
      </c>
      <c r="T1233" s="39">
        <v>0.78906357481908018</v>
      </c>
    </row>
    <row r="1234" spans="1:20" ht="14.4" hidden="1" customHeight="1" outlineLevel="4" collapsed="1" x14ac:dyDescent="0.3">
      <c r="A1234" s="25" t="s">
        <v>2</v>
      </c>
      <c r="B1234" s="25" t="s">
        <v>2</v>
      </c>
      <c r="C1234" s="40" t="s">
        <v>2</v>
      </c>
      <c r="D1234" s="41" t="s">
        <v>2</v>
      </c>
      <c r="E1234" s="41" t="s">
        <v>2</v>
      </c>
      <c r="F1234" s="25" t="s">
        <v>2</v>
      </c>
      <c r="H1234" s="42">
        <v>64255</v>
      </c>
      <c r="I1234" s="42">
        <v>0</v>
      </c>
      <c r="J1234" s="42">
        <v>64255</v>
      </c>
      <c r="K1234" s="42">
        <v>25085.86</v>
      </c>
      <c r="L1234" s="42">
        <v>0</v>
      </c>
      <c r="M1234" s="42">
        <v>25085.86</v>
      </c>
      <c r="N1234" s="42">
        <v>39169.14</v>
      </c>
      <c r="O1234" s="38">
        <v>0.3904110185977745</v>
      </c>
      <c r="P1234" s="42">
        <v>60750.28</v>
      </c>
      <c r="Q1234" s="43">
        <v>-10049</v>
      </c>
      <c r="R1234" s="42">
        <v>50701.279999999999</v>
      </c>
      <c r="S1234" s="42">
        <v>13553.72</v>
      </c>
      <c r="T1234" s="38">
        <v>0.78906357481908018</v>
      </c>
    </row>
    <row r="1235" spans="1:20" ht="14.4" customHeight="1" outlineLevel="2" collapsed="1" x14ac:dyDescent="0.3">
      <c r="A1235" s="25" t="s">
        <v>2</v>
      </c>
      <c r="B1235" s="25" t="s">
        <v>2</v>
      </c>
      <c r="D1235" s="25" t="s">
        <v>99</v>
      </c>
      <c r="H1235" s="36">
        <v>0</v>
      </c>
      <c r="I1235" s="36">
        <v>0</v>
      </c>
      <c r="J1235" s="36">
        <v>0</v>
      </c>
      <c r="K1235" s="36">
        <v>34579.480000000003</v>
      </c>
      <c r="L1235" s="36">
        <v>0</v>
      </c>
      <c r="M1235" s="36">
        <v>34579.480000000003</v>
      </c>
      <c r="N1235" s="37">
        <v>-34579.480000000003</v>
      </c>
      <c r="O1235" s="45">
        <v>-1</v>
      </c>
      <c r="P1235" s="36">
        <v>34579.480000000003</v>
      </c>
      <c r="Q1235" s="36">
        <v>0</v>
      </c>
      <c r="R1235" s="36">
        <v>34579.480000000003</v>
      </c>
      <c r="S1235" s="37">
        <v>-34579.480000000003</v>
      </c>
      <c r="T1235" s="50">
        <v>-1</v>
      </c>
    </row>
    <row r="1236" spans="1:20" ht="14.4" hidden="1" customHeight="1" outlineLevel="3" collapsed="1" x14ac:dyDescent="0.3">
      <c r="A1236" s="25" t="s">
        <v>2</v>
      </c>
      <c r="B1236" s="25" t="s">
        <v>2</v>
      </c>
      <c r="C1236" s="40" t="s">
        <v>2</v>
      </c>
      <c r="E1236" s="25" t="s">
        <v>2</v>
      </c>
      <c r="H1236" s="36">
        <v>0</v>
      </c>
      <c r="I1236" s="36">
        <v>0</v>
      </c>
      <c r="J1236" s="36">
        <v>0</v>
      </c>
      <c r="K1236" s="36">
        <v>34579.480000000003</v>
      </c>
      <c r="L1236" s="36">
        <v>0</v>
      </c>
      <c r="M1236" s="36">
        <v>34579.480000000003</v>
      </c>
      <c r="N1236" s="37">
        <v>-34579.480000000003</v>
      </c>
      <c r="O1236" s="45">
        <v>-1</v>
      </c>
      <c r="P1236" s="36">
        <v>34579.480000000003</v>
      </c>
      <c r="Q1236" s="36">
        <v>0</v>
      </c>
      <c r="R1236" s="36">
        <v>34579.480000000003</v>
      </c>
      <c r="S1236" s="37">
        <v>-34579.480000000003</v>
      </c>
      <c r="T1236" s="50">
        <v>-1</v>
      </c>
    </row>
    <row r="1237" spans="1:20" ht="14.4" hidden="1" customHeight="1" outlineLevel="4" collapsed="1" x14ac:dyDescent="0.3">
      <c r="A1237" s="25" t="s">
        <v>2</v>
      </c>
      <c r="B1237" s="25" t="s">
        <v>2</v>
      </c>
      <c r="C1237" s="40" t="s">
        <v>2</v>
      </c>
      <c r="D1237" s="41" t="s">
        <v>2</v>
      </c>
      <c r="E1237" s="41" t="s">
        <v>2</v>
      </c>
      <c r="F1237" s="25" t="s">
        <v>2</v>
      </c>
      <c r="H1237" s="42">
        <v>0</v>
      </c>
      <c r="I1237" s="42">
        <v>0</v>
      </c>
      <c r="J1237" s="42">
        <v>0</v>
      </c>
      <c r="K1237" s="42">
        <v>32629.48</v>
      </c>
      <c r="L1237" s="42">
        <v>0</v>
      </c>
      <c r="M1237" s="42">
        <v>32629.48</v>
      </c>
      <c r="N1237" s="43">
        <v>-32629.48</v>
      </c>
      <c r="O1237" s="45">
        <v>-1</v>
      </c>
      <c r="P1237" s="42">
        <v>32629.48</v>
      </c>
      <c r="Q1237" s="42">
        <v>0</v>
      </c>
      <c r="R1237" s="42">
        <v>32629.48</v>
      </c>
      <c r="S1237" s="43">
        <v>-32629.48</v>
      </c>
      <c r="T1237" s="45">
        <v>-1</v>
      </c>
    </row>
    <row r="1238" spans="1:20" ht="14.4" hidden="1" customHeight="1" outlineLevel="4" collapsed="1" x14ac:dyDescent="0.3">
      <c r="A1238" s="25" t="s">
        <v>2</v>
      </c>
      <c r="B1238" s="25" t="s">
        <v>2</v>
      </c>
      <c r="C1238" s="40" t="s">
        <v>2</v>
      </c>
      <c r="D1238" s="41" t="s">
        <v>2</v>
      </c>
      <c r="E1238" s="41" t="s">
        <v>2</v>
      </c>
      <c r="F1238" s="25" t="s">
        <v>2</v>
      </c>
      <c r="H1238" s="42">
        <v>0</v>
      </c>
      <c r="I1238" s="42">
        <v>0</v>
      </c>
      <c r="J1238" s="42">
        <v>0</v>
      </c>
      <c r="K1238" s="42">
        <v>1950</v>
      </c>
      <c r="L1238" s="42">
        <v>0</v>
      </c>
      <c r="M1238" s="42">
        <v>1950</v>
      </c>
      <c r="N1238" s="43">
        <v>-1950</v>
      </c>
      <c r="O1238" s="45">
        <v>-1</v>
      </c>
      <c r="P1238" s="42">
        <v>1950</v>
      </c>
      <c r="Q1238" s="42">
        <v>0</v>
      </c>
      <c r="R1238" s="42">
        <v>1950</v>
      </c>
      <c r="S1238" s="43">
        <v>-1950</v>
      </c>
      <c r="T1238" s="45">
        <v>-1</v>
      </c>
    </row>
    <row r="1239" spans="1:20" ht="14.4" customHeight="1" outlineLevel="1" x14ac:dyDescent="0.3">
      <c r="A1239" s="30" t="s">
        <v>2</v>
      </c>
      <c r="B1239" s="30" t="s">
        <v>2</v>
      </c>
      <c r="C1239" s="44" t="s">
        <v>60</v>
      </c>
      <c r="H1239" s="32">
        <v>349000</v>
      </c>
      <c r="I1239" s="32">
        <v>0</v>
      </c>
      <c r="J1239" s="32">
        <v>349000</v>
      </c>
      <c r="K1239" s="32">
        <v>15480.02</v>
      </c>
      <c r="L1239" s="32">
        <v>0</v>
      </c>
      <c r="M1239" s="32">
        <v>15480.02</v>
      </c>
      <c r="N1239" s="32">
        <v>333519.98</v>
      </c>
      <c r="O1239" s="34">
        <v>4.4355358166189109E-2</v>
      </c>
      <c r="P1239" s="32">
        <v>24988.886665000002</v>
      </c>
      <c r="Q1239" s="32">
        <v>0</v>
      </c>
      <c r="R1239" s="32">
        <v>24988.886665000002</v>
      </c>
      <c r="S1239" s="32">
        <v>324011.113335</v>
      </c>
      <c r="T1239" s="35">
        <v>7.1601394455587386E-2</v>
      </c>
    </row>
    <row r="1240" spans="1:20" ht="14.4" customHeight="1" outlineLevel="2" collapsed="1" x14ac:dyDescent="0.3">
      <c r="A1240" s="25" t="s">
        <v>2</v>
      </c>
      <c r="B1240" s="25" t="s">
        <v>2</v>
      </c>
      <c r="D1240" s="25" t="s">
        <v>61</v>
      </c>
      <c r="H1240" s="36">
        <v>349000</v>
      </c>
      <c r="I1240" s="36">
        <v>0</v>
      </c>
      <c r="J1240" s="36">
        <v>349000</v>
      </c>
      <c r="K1240" s="36">
        <v>15480.02</v>
      </c>
      <c r="L1240" s="36">
        <v>0</v>
      </c>
      <c r="M1240" s="36">
        <v>15480.02</v>
      </c>
      <c r="N1240" s="36">
        <v>333519.98</v>
      </c>
      <c r="O1240" s="38">
        <v>4.4355358166189109E-2</v>
      </c>
      <c r="P1240" s="36">
        <v>24988.886665000002</v>
      </c>
      <c r="Q1240" s="36">
        <v>0</v>
      </c>
      <c r="R1240" s="36">
        <v>24988.886665000002</v>
      </c>
      <c r="S1240" s="36">
        <v>324011.113335</v>
      </c>
      <c r="T1240" s="39">
        <v>7.1601394455587386E-2</v>
      </c>
    </row>
    <row r="1241" spans="1:20" ht="14.4" hidden="1" customHeight="1" outlineLevel="3" collapsed="1" x14ac:dyDescent="0.3">
      <c r="A1241" s="25" t="s">
        <v>2</v>
      </c>
      <c r="B1241" s="25" t="s">
        <v>2</v>
      </c>
      <c r="C1241" s="40" t="s">
        <v>2</v>
      </c>
      <c r="E1241" s="25" t="s">
        <v>2</v>
      </c>
      <c r="H1241" s="36">
        <v>349000</v>
      </c>
      <c r="I1241" s="36">
        <v>0</v>
      </c>
      <c r="J1241" s="36">
        <v>349000</v>
      </c>
      <c r="K1241" s="36">
        <v>15480.02</v>
      </c>
      <c r="L1241" s="36">
        <v>0</v>
      </c>
      <c r="M1241" s="36">
        <v>15480.02</v>
      </c>
      <c r="N1241" s="36">
        <v>333519.98</v>
      </c>
      <c r="O1241" s="38">
        <v>4.4355358166189109E-2</v>
      </c>
      <c r="P1241" s="36">
        <v>24988.886665000002</v>
      </c>
      <c r="Q1241" s="36">
        <v>0</v>
      </c>
      <c r="R1241" s="36">
        <v>24988.886665000002</v>
      </c>
      <c r="S1241" s="36">
        <v>324011.113335</v>
      </c>
      <c r="T1241" s="39">
        <v>7.1601394455587386E-2</v>
      </c>
    </row>
    <row r="1242" spans="1:20" ht="14.4" hidden="1" customHeight="1" outlineLevel="4" collapsed="1" x14ac:dyDescent="0.3">
      <c r="A1242" s="25" t="s">
        <v>2</v>
      </c>
      <c r="B1242" s="25" t="s">
        <v>2</v>
      </c>
      <c r="C1242" s="40" t="s">
        <v>2</v>
      </c>
      <c r="D1242" s="41" t="s">
        <v>2</v>
      </c>
      <c r="E1242" s="41" t="s">
        <v>2</v>
      </c>
      <c r="F1242" s="25" t="s">
        <v>2</v>
      </c>
      <c r="H1242" s="42">
        <v>349000</v>
      </c>
      <c r="I1242" s="42">
        <v>0</v>
      </c>
      <c r="J1242" s="42">
        <v>349000</v>
      </c>
      <c r="K1242" s="42">
        <v>15480.02</v>
      </c>
      <c r="L1242" s="42">
        <v>0</v>
      </c>
      <c r="M1242" s="42">
        <v>15480.02</v>
      </c>
      <c r="N1242" s="42">
        <v>333519.98</v>
      </c>
      <c r="O1242" s="38">
        <v>4.4355358166189109E-2</v>
      </c>
      <c r="P1242" s="42">
        <v>24988.886665000002</v>
      </c>
      <c r="Q1242" s="42">
        <v>0</v>
      </c>
      <c r="R1242" s="42">
        <v>24988.886665000002</v>
      </c>
      <c r="S1242" s="42">
        <v>324011.113335</v>
      </c>
      <c r="T1242" s="38">
        <v>7.1601394455587386E-2</v>
      </c>
    </row>
    <row r="1243" spans="1:20" ht="14.4" customHeight="1" outlineLevel="1" x14ac:dyDescent="0.3">
      <c r="A1243" s="30" t="s">
        <v>2</v>
      </c>
      <c r="B1243" s="30" t="s">
        <v>2</v>
      </c>
      <c r="C1243" s="44" t="s">
        <v>62</v>
      </c>
      <c r="H1243" s="32">
        <v>1048947</v>
      </c>
      <c r="I1243" s="32">
        <v>0</v>
      </c>
      <c r="J1243" s="32">
        <v>1048947</v>
      </c>
      <c r="K1243" s="32">
        <v>516467.32</v>
      </c>
      <c r="L1243" s="32">
        <v>13524.03</v>
      </c>
      <c r="M1243" s="32">
        <v>529991.35</v>
      </c>
      <c r="N1243" s="32">
        <v>518955.65</v>
      </c>
      <c r="O1243" s="34">
        <v>0.50526037063836404</v>
      </c>
      <c r="P1243" s="32">
        <v>1045983.453334</v>
      </c>
      <c r="Q1243" s="33">
        <v>-5444</v>
      </c>
      <c r="R1243" s="32">
        <v>1040539.453334</v>
      </c>
      <c r="S1243" s="33">
        <v>-5116.4833339999996</v>
      </c>
      <c r="T1243" s="35">
        <v>1.0048777329397958</v>
      </c>
    </row>
    <row r="1244" spans="1:20" ht="14.4" customHeight="1" outlineLevel="2" collapsed="1" x14ac:dyDescent="0.3">
      <c r="A1244" s="25" t="s">
        <v>2</v>
      </c>
      <c r="B1244" s="25" t="s">
        <v>2</v>
      </c>
      <c r="D1244" s="25" t="s">
        <v>63</v>
      </c>
      <c r="H1244" s="36">
        <v>709399</v>
      </c>
      <c r="I1244" s="36">
        <v>0</v>
      </c>
      <c r="J1244" s="36">
        <v>709399</v>
      </c>
      <c r="K1244" s="36">
        <v>360473.13</v>
      </c>
      <c r="L1244" s="36">
        <v>12750</v>
      </c>
      <c r="M1244" s="36">
        <v>373223.13</v>
      </c>
      <c r="N1244" s="36">
        <v>336175.87</v>
      </c>
      <c r="O1244" s="38">
        <v>0.5261117227399531</v>
      </c>
      <c r="P1244" s="36">
        <v>703902.04</v>
      </c>
      <c r="Q1244" s="37">
        <v>-7253</v>
      </c>
      <c r="R1244" s="36">
        <v>696649.04</v>
      </c>
      <c r="S1244" s="37">
        <v>-0.04</v>
      </c>
      <c r="T1244" s="39">
        <v>1.0000000563857576</v>
      </c>
    </row>
    <row r="1245" spans="1:20" ht="14.4" hidden="1" customHeight="1" outlineLevel="3" collapsed="1" x14ac:dyDescent="0.3">
      <c r="A1245" s="25" t="s">
        <v>2</v>
      </c>
      <c r="B1245" s="25" t="s">
        <v>2</v>
      </c>
      <c r="C1245" s="40" t="s">
        <v>2</v>
      </c>
      <c r="E1245" s="25" t="s">
        <v>2</v>
      </c>
      <c r="H1245" s="36">
        <v>709399</v>
      </c>
      <c r="I1245" s="36">
        <v>0</v>
      </c>
      <c r="J1245" s="36">
        <v>709399</v>
      </c>
      <c r="K1245" s="36">
        <v>360473.13</v>
      </c>
      <c r="L1245" s="36">
        <v>12750</v>
      </c>
      <c r="M1245" s="36">
        <v>373223.13</v>
      </c>
      <c r="N1245" s="36">
        <v>336175.87</v>
      </c>
      <c r="O1245" s="38">
        <v>0.5261117227399531</v>
      </c>
      <c r="P1245" s="36">
        <v>703902.04</v>
      </c>
      <c r="Q1245" s="37">
        <v>-7253</v>
      </c>
      <c r="R1245" s="36">
        <v>696649.04</v>
      </c>
      <c r="S1245" s="37">
        <v>-0.04</v>
      </c>
      <c r="T1245" s="39">
        <v>1.0000000563857576</v>
      </c>
    </row>
    <row r="1246" spans="1:20" ht="14.4" hidden="1" customHeight="1" outlineLevel="4" collapsed="1" x14ac:dyDescent="0.3">
      <c r="A1246" s="25" t="s">
        <v>2</v>
      </c>
      <c r="B1246" s="25" t="s">
        <v>2</v>
      </c>
      <c r="C1246" s="40" t="s">
        <v>2</v>
      </c>
      <c r="D1246" s="41" t="s">
        <v>2</v>
      </c>
      <c r="E1246" s="41" t="s">
        <v>2</v>
      </c>
      <c r="F1246" s="25" t="s">
        <v>2</v>
      </c>
      <c r="H1246" s="42">
        <v>709399</v>
      </c>
      <c r="I1246" s="42">
        <v>0</v>
      </c>
      <c r="J1246" s="42">
        <v>709399</v>
      </c>
      <c r="K1246" s="42">
        <v>360473.13</v>
      </c>
      <c r="L1246" s="42">
        <v>12750</v>
      </c>
      <c r="M1246" s="42">
        <v>373223.13</v>
      </c>
      <c r="N1246" s="42">
        <v>336175.87</v>
      </c>
      <c r="O1246" s="38">
        <v>0.5261117227399531</v>
      </c>
      <c r="P1246" s="42">
        <v>703902.04</v>
      </c>
      <c r="Q1246" s="43">
        <v>-7253</v>
      </c>
      <c r="R1246" s="42">
        <v>696649.04</v>
      </c>
      <c r="S1246" s="43">
        <v>-0.04</v>
      </c>
      <c r="T1246" s="38">
        <v>1.0000000563857576</v>
      </c>
    </row>
    <row r="1247" spans="1:20" ht="14.4" customHeight="1" outlineLevel="2" collapsed="1" x14ac:dyDescent="0.3">
      <c r="A1247" s="25" t="s">
        <v>2</v>
      </c>
      <c r="B1247" s="25" t="s">
        <v>2</v>
      </c>
      <c r="D1247" s="25" t="s">
        <v>64</v>
      </c>
      <c r="H1247" s="36">
        <v>138148</v>
      </c>
      <c r="I1247" s="36">
        <v>0</v>
      </c>
      <c r="J1247" s="36">
        <v>138148</v>
      </c>
      <c r="K1247" s="36">
        <v>53973.16</v>
      </c>
      <c r="L1247" s="36">
        <v>0</v>
      </c>
      <c r="M1247" s="36">
        <v>53973.16</v>
      </c>
      <c r="N1247" s="36">
        <v>84174.84</v>
      </c>
      <c r="O1247" s="38">
        <v>0.39069085328777831</v>
      </c>
      <c r="P1247" s="36">
        <v>107772.95666700001</v>
      </c>
      <c r="Q1247" s="36">
        <v>30375</v>
      </c>
      <c r="R1247" s="36">
        <v>138147.95666699999</v>
      </c>
      <c r="S1247" s="36">
        <v>4.3333000000000003E-2</v>
      </c>
      <c r="T1247" s="39">
        <v>0.99999968632915426</v>
      </c>
    </row>
    <row r="1248" spans="1:20" ht="14.4" hidden="1" customHeight="1" outlineLevel="3" collapsed="1" x14ac:dyDescent="0.3">
      <c r="A1248" s="25" t="s">
        <v>2</v>
      </c>
      <c r="B1248" s="25" t="s">
        <v>2</v>
      </c>
      <c r="C1248" s="40" t="s">
        <v>2</v>
      </c>
      <c r="E1248" s="25" t="s">
        <v>2</v>
      </c>
      <c r="H1248" s="36">
        <v>138148</v>
      </c>
      <c r="I1248" s="36">
        <v>0</v>
      </c>
      <c r="J1248" s="36">
        <v>138148</v>
      </c>
      <c r="K1248" s="36">
        <v>53973.16</v>
      </c>
      <c r="L1248" s="36">
        <v>0</v>
      </c>
      <c r="M1248" s="36">
        <v>53973.16</v>
      </c>
      <c r="N1248" s="36">
        <v>84174.84</v>
      </c>
      <c r="O1248" s="38">
        <v>0.39069085328777831</v>
      </c>
      <c r="P1248" s="36">
        <v>107772.95666700001</v>
      </c>
      <c r="Q1248" s="36">
        <v>30375</v>
      </c>
      <c r="R1248" s="36">
        <v>138147.95666699999</v>
      </c>
      <c r="S1248" s="36">
        <v>4.3333000000000003E-2</v>
      </c>
      <c r="T1248" s="39">
        <v>0.99999968632915426</v>
      </c>
    </row>
    <row r="1249" spans="1:20" ht="14.4" hidden="1" customHeight="1" outlineLevel="4" collapsed="1" x14ac:dyDescent="0.3">
      <c r="A1249" s="25" t="s">
        <v>2</v>
      </c>
      <c r="B1249" s="25" t="s">
        <v>2</v>
      </c>
      <c r="C1249" s="40" t="s">
        <v>2</v>
      </c>
      <c r="D1249" s="41" t="s">
        <v>2</v>
      </c>
      <c r="E1249" s="41" t="s">
        <v>2</v>
      </c>
      <c r="F1249" s="25" t="s">
        <v>2</v>
      </c>
      <c r="H1249" s="42">
        <v>138148</v>
      </c>
      <c r="I1249" s="42">
        <v>0</v>
      </c>
      <c r="J1249" s="42">
        <v>138148</v>
      </c>
      <c r="K1249" s="42">
        <v>53973.16</v>
      </c>
      <c r="L1249" s="42">
        <v>0</v>
      </c>
      <c r="M1249" s="42">
        <v>53973.16</v>
      </c>
      <c r="N1249" s="42">
        <v>84174.84</v>
      </c>
      <c r="O1249" s="38">
        <v>0.39069085328777831</v>
      </c>
      <c r="P1249" s="42">
        <v>107772.95666700001</v>
      </c>
      <c r="Q1249" s="42">
        <v>30375</v>
      </c>
      <c r="R1249" s="42">
        <v>138147.95666699999</v>
      </c>
      <c r="S1249" s="42">
        <v>4.3333000000000003E-2</v>
      </c>
      <c r="T1249" s="38">
        <v>0.99999968632915426</v>
      </c>
    </row>
    <row r="1250" spans="1:20" ht="14.4" customHeight="1" outlineLevel="2" collapsed="1" x14ac:dyDescent="0.3">
      <c r="A1250" s="25" t="s">
        <v>2</v>
      </c>
      <c r="B1250" s="25" t="s">
        <v>2</v>
      </c>
      <c r="D1250" s="25" t="s">
        <v>65</v>
      </c>
      <c r="H1250" s="36">
        <v>201400</v>
      </c>
      <c r="I1250" s="36">
        <v>0</v>
      </c>
      <c r="J1250" s="36">
        <v>201400</v>
      </c>
      <c r="K1250" s="36">
        <v>102021.03</v>
      </c>
      <c r="L1250" s="36">
        <v>774.03</v>
      </c>
      <c r="M1250" s="36">
        <v>102795.06</v>
      </c>
      <c r="N1250" s="36">
        <v>98604.94</v>
      </c>
      <c r="O1250" s="38">
        <v>0.51040248262164845</v>
      </c>
      <c r="P1250" s="36">
        <v>234308.45666699999</v>
      </c>
      <c r="Q1250" s="37">
        <v>-28566</v>
      </c>
      <c r="R1250" s="36">
        <v>205742.45666699999</v>
      </c>
      <c r="S1250" s="37">
        <v>-5116.4866670000001</v>
      </c>
      <c r="T1250" s="39">
        <v>1.0254046011271103</v>
      </c>
    </row>
    <row r="1251" spans="1:20" ht="14.4" hidden="1" customHeight="1" outlineLevel="3" collapsed="1" x14ac:dyDescent="0.3">
      <c r="A1251" s="25" t="s">
        <v>2</v>
      </c>
      <c r="B1251" s="25" t="s">
        <v>2</v>
      </c>
      <c r="C1251" s="40" t="s">
        <v>2</v>
      </c>
      <c r="E1251" s="25" t="s">
        <v>2</v>
      </c>
      <c r="H1251" s="36">
        <v>201400</v>
      </c>
      <c r="I1251" s="36">
        <v>0</v>
      </c>
      <c r="J1251" s="36">
        <v>201400</v>
      </c>
      <c r="K1251" s="36">
        <v>102021.03</v>
      </c>
      <c r="L1251" s="36">
        <v>774.03</v>
      </c>
      <c r="M1251" s="36">
        <v>102795.06</v>
      </c>
      <c r="N1251" s="36">
        <v>98604.94</v>
      </c>
      <c r="O1251" s="38">
        <v>0.51040248262164845</v>
      </c>
      <c r="P1251" s="36">
        <v>234308.45666699999</v>
      </c>
      <c r="Q1251" s="37">
        <v>-28566</v>
      </c>
      <c r="R1251" s="36">
        <v>205742.45666699999</v>
      </c>
      <c r="S1251" s="37">
        <v>-5116.4866670000001</v>
      </c>
      <c r="T1251" s="39">
        <v>1.0254046011271103</v>
      </c>
    </row>
    <row r="1252" spans="1:20" ht="14.4" hidden="1" customHeight="1" outlineLevel="4" collapsed="1" x14ac:dyDescent="0.3">
      <c r="A1252" s="25" t="s">
        <v>2</v>
      </c>
      <c r="B1252" s="25" t="s">
        <v>2</v>
      </c>
      <c r="C1252" s="40" t="s">
        <v>2</v>
      </c>
      <c r="D1252" s="41" t="s">
        <v>2</v>
      </c>
      <c r="E1252" s="41" t="s">
        <v>2</v>
      </c>
      <c r="F1252" s="25" t="s">
        <v>2</v>
      </c>
      <c r="H1252" s="42">
        <v>201400</v>
      </c>
      <c r="I1252" s="42">
        <v>0</v>
      </c>
      <c r="J1252" s="42">
        <v>201400</v>
      </c>
      <c r="K1252" s="42">
        <v>102021.03</v>
      </c>
      <c r="L1252" s="42">
        <v>774.03</v>
      </c>
      <c r="M1252" s="42">
        <v>102795.06</v>
      </c>
      <c r="N1252" s="42">
        <v>98604.94</v>
      </c>
      <c r="O1252" s="38">
        <v>0.51040248262164845</v>
      </c>
      <c r="P1252" s="42">
        <v>234308.45666699999</v>
      </c>
      <c r="Q1252" s="43">
        <v>-28566</v>
      </c>
      <c r="R1252" s="42">
        <v>205742.45666699999</v>
      </c>
      <c r="S1252" s="43">
        <v>-5116.4866670000001</v>
      </c>
      <c r="T1252" s="38">
        <v>1.0254046011271103</v>
      </c>
    </row>
    <row r="1253" spans="1:20" ht="14.4" customHeight="1" outlineLevel="1" x14ac:dyDescent="0.3">
      <c r="A1253" s="30" t="s">
        <v>2</v>
      </c>
      <c r="B1253" s="30" t="s">
        <v>2</v>
      </c>
      <c r="C1253" s="44" t="s">
        <v>66</v>
      </c>
      <c r="H1253" s="32">
        <v>1043713</v>
      </c>
      <c r="I1253" s="32">
        <v>0</v>
      </c>
      <c r="J1253" s="32">
        <v>1043713</v>
      </c>
      <c r="K1253" s="32">
        <v>290664.19</v>
      </c>
      <c r="L1253" s="32">
        <v>89397.92</v>
      </c>
      <c r="M1253" s="32">
        <v>380062.11</v>
      </c>
      <c r="N1253" s="32">
        <v>663650.89</v>
      </c>
      <c r="O1253" s="34">
        <v>0.36414427146159911</v>
      </c>
      <c r="P1253" s="32">
        <v>618654.44666500005</v>
      </c>
      <c r="Q1253" s="32">
        <v>2620</v>
      </c>
      <c r="R1253" s="32">
        <v>621274.44666500005</v>
      </c>
      <c r="S1253" s="32">
        <v>333040.63333500002</v>
      </c>
      <c r="T1253" s="35">
        <v>0.68090784216063227</v>
      </c>
    </row>
    <row r="1254" spans="1:20" ht="14.4" customHeight="1" outlineLevel="2" collapsed="1" x14ac:dyDescent="0.3">
      <c r="A1254" s="25" t="s">
        <v>2</v>
      </c>
      <c r="B1254" s="25" t="s">
        <v>2</v>
      </c>
      <c r="D1254" s="25" t="s">
        <v>67</v>
      </c>
      <c r="H1254" s="36">
        <v>74713</v>
      </c>
      <c r="I1254" s="36">
        <v>0</v>
      </c>
      <c r="J1254" s="36">
        <v>74713</v>
      </c>
      <c r="K1254" s="36">
        <v>25209.91</v>
      </c>
      <c r="L1254" s="36">
        <v>44400</v>
      </c>
      <c r="M1254" s="36">
        <v>69609.91</v>
      </c>
      <c r="N1254" s="36">
        <v>5103.09</v>
      </c>
      <c r="O1254" s="38">
        <v>0.93169742882764717</v>
      </c>
      <c r="P1254" s="36">
        <v>64820.89</v>
      </c>
      <c r="Q1254" s="36">
        <v>4467</v>
      </c>
      <c r="R1254" s="36">
        <v>69287.89</v>
      </c>
      <c r="S1254" s="37">
        <v>-38974.89</v>
      </c>
      <c r="T1254" s="39">
        <v>1.5216614243839761</v>
      </c>
    </row>
    <row r="1255" spans="1:20" ht="14.4" hidden="1" customHeight="1" outlineLevel="3" collapsed="1" x14ac:dyDescent="0.3">
      <c r="A1255" s="25" t="s">
        <v>2</v>
      </c>
      <c r="B1255" s="25" t="s">
        <v>2</v>
      </c>
      <c r="C1255" s="40" t="s">
        <v>2</v>
      </c>
      <c r="E1255" s="25" t="s">
        <v>2</v>
      </c>
      <c r="H1255" s="36">
        <v>74713</v>
      </c>
      <c r="I1255" s="36">
        <v>0</v>
      </c>
      <c r="J1255" s="36">
        <v>74713</v>
      </c>
      <c r="K1255" s="36">
        <v>25209.91</v>
      </c>
      <c r="L1255" s="36">
        <v>44400</v>
      </c>
      <c r="M1255" s="36">
        <v>69609.91</v>
      </c>
      <c r="N1255" s="36">
        <v>5103.09</v>
      </c>
      <c r="O1255" s="38">
        <v>0.93169742882764717</v>
      </c>
      <c r="P1255" s="36">
        <v>64820.89</v>
      </c>
      <c r="Q1255" s="36">
        <v>4467</v>
      </c>
      <c r="R1255" s="36">
        <v>69287.89</v>
      </c>
      <c r="S1255" s="37">
        <v>-38974.89</v>
      </c>
      <c r="T1255" s="39">
        <v>1.5216614243839761</v>
      </c>
    </row>
    <row r="1256" spans="1:20" ht="14.4" hidden="1" customHeight="1" outlineLevel="4" collapsed="1" x14ac:dyDescent="0.3">
      <c r="A1256" s="25" t="s">
        <v>2</v>
      </c>
      <c r="B1256" s="25" t="s">
        <v>2</v>
      </c>
      <c r="C1256" s="40" t="s">
        <v>2</v>
      </c>
      <c r="D1256" s="41" t="s">
        <v>2</v>
      </c>
      <c r="E1256" s="41" t="s">
        <v>2</v>
      </c>
      <c r="F1256" s="25" t="s">
        <v>2</v>
      </c>
      <c r="H1256" s="42">
        <v>74713</v>
      </c>
      <c r="I1256" s="42">
        <v>0</v>
      </c>
      <c r="J1256" s="42">
        <v>74713</v>
      </c>
      <c r="K1256" s="42">
        <v>15209.91</v>
      </c>
      <c r="L1256" s="42">
        <v>29400</v>
      </c>
      <c r="M1256" s="42">
        <v>44609.91</v>
      </c>
      <c r="N1256" s="42">
        <v>30103.09</v>
      </c>
      <c r="O1256" s="38">
        <v>0.5970836400626397</v>
      </c>
      <c r="P1256" s="42">
        <v>38820.89</v>
      </c>
      <c r="Q1256" s="42">
        <v>4467</v>
      </c>
      <c r="R1256" s="42">
        <v>43287.89</v>
      </c>
      <c r="S1256" s="42">
        <v>2025.11</v>
      </c>
      <c r="T1256" s="38">
        <v>0.9728948108093638</v>
      </c>
    </row>
    <row r="1257" spans="1:20" ht="14.4" hidden="1" customHeight="1" outlineLevel="4" collapsed="1" x14ac:dyDescent="0.3">
      <c r="A1257" s="25" t="s">
        <v>2</v>
      </c>
      <c r="B1257" s="25" t="s">
        <v>2</v>
      </c>
      <c r="C1257" s="40" t="s">
        <v>2</v>
      </c>
      <c r="D1257" s="41" t="s">
        <v>2</v>
      </c>
      <c r="E1257" s="41" t="s">
        <v>2</v>
      </c>
      <c r="F1257" s="25" t="s">
        <v>2</v>
      </c>
      <c r="H1257" s="42">
        <v>0</v>
      </c>
      <c r="I1257" s="42">
        <v>0</v>
      </c>
      <c r="J1257" s="42">
        <v>0</v>
      </c>
      <c r="K1257" s="42">
        <v>10000</v>
      </c>
      <c r="L1257" s="42">
        <v>15000</v>
      </c>
      <c r="M1257" s="42">
        <v>25000</v>
      </c>
      <c r="N1257" s="43">
        <v>-25000</v>
      </c>
      <c r="O1257" s="45">
        <v>-1</v>
      </c>
      <c r="P1257" s="42">
        <v>26000</v>
      </c>
      <c r="Q1257" s="42">
        <v>0</v>
      </c>
      <c r="R1257" s="42">
        <v>26000</v>
      </c>
      <c r="S1257" s="43">
        <v>-41000</v>
      </c>
      <c r="T1257" s="45">
        <v>-1</v>
      </c>
    </row>
    <row r="1258" spans="1:20" ht="14.4" customHeight="1" outlineLevel="2" collapsed="1" x14ac:dyDescent="0.3">
      <c r="A1258" s="25" t="s">
        <v>2</v>
      </c>
      <c r="B1258" s="25" t="s">
        <v>2</v>
      </c>
      <c r="D1258" s="25" t="s">
        <v>68</v>
      </c>
      <c r="H1258" s="36">
        <v>969000</v>
      </c>
      <c r="I1258" s="36">
        <v>0</v>
      </c>
      <c r="J1258" s="36">
        <v>969000</v>
      </c>
      <c r="K1258" s="36">
        <v>265454.28000000003</v>
      </c>
      <c r="L1258" s="36">
        <v>44997.919999999998</v>
      </c>
      <c r="M1258" s="36">
        <v>310452.2</v>
      </c>
      <c r="N1258" s="36">
        <v>658547.80000000005</v>
      </c>
      <c r="O1258" s="38">
        <v>0.3203841073271414</v>
      </c>
      <c r="P1258" s="36">
        <v>553833.55666500004</v>
      </c>
      <c r="Q1258" s="37">
        <v>-1847</v>
      </c>
      <c r="R1258" s="36">
        <v>551986.55666500004</v>
      </c>
      <c r="S1258" s="36">
        <v>372015.52333499998</v>
      </c>
      <c r="T1258" s="39">
        <v>0.61608305125386997</v>
      </c>
    </row>
    <row r="1259" spans="1:20" ht="14.4" hidden="1" customHeight="1" outlineLevel="3" collapsed="1" x14ac:dyDescent="0.3">
      <c r="A1259" s="25" t="s">
        <v>2</v>
      </c>
      <c r="B1259" s="25" t="s">
        <v>2</v>
      </c>
      <c r="C1259" s="40" t="s">
        <v>2</v>
      </c>
      <c r="E1259" s="25" t="s">
        <v>2</v>
      </c>
      <c r="H1259" s="36">
        <v>969000</v>
      </c>
      <c r="I1259" s="36">
        <v>0</v>
      </c>
      <c r="J1259" s="36">
        <v>969000</v>
      </c>
      <c r="K1259" s="36">
        <v>265454.28000000003</v>
      </c>
      <c r="L1259" s="36">
        <v>44997.919999999998</v>
      </c>
      <c r="M1259" s="36">
        <v>310452.2</v>
      </c>
      <c r="N1259" s="36">
        <v>658547.80000000005</v>
      </c>
      <c r="O1259" s="38">
        <v>0.3203841073271414</v>
      </c>
      <c r="P1259" s="36">
        <v>553833.55666500004</v>
      </c>
      <c r="Q1259" s="37">
        <v>-1847</v>
      </c>
      <c r="R1259" s="36">
        <v>551986.55666500004</v>
      </c>
      <c r="S1259" s="36">
        <v>372015.52333499998</v>
      </c>
      <c r="T1259" s="39">
        <v>0.61608305125386997</v>
      </c>
    </row>
    <row r="1260" spans="1:20" ht="14.4" hidden="1" customHeight="1" outlineLevel="4" collapsed="1" x14ac:dyDescent="0.3">
      <c r="A1260" s="25" t="s">
        <v>2</v>
      </c>
      <c r="B1260" s="25" t="s">
        <v>2</v>
      </c>
      <c r="C1260" s="40" t="s">
        <v>2</v>
      </c>
      <c r="D1260" s="41" t="s">
        <v>2</v>
      </c>
      <c r="E1260" s="41" t="s">
        <v>2</v>
      </c>
      <c r="F1260" s="25" t="s">
        <v>2</v>
      </c>
      <c r="H1260" s="42">
        <v>0</v>
      </c>
      <c r="I1260" s="42">
        <v>0</v>
      </c>
      <c r="J1260" s="42">
        <v>0</v>
      </c>
      <c r="K1260" s="42">
        <v>10.5</v>
      </c>
      <c r="L1260" s="42">
        <v>0</v>
      </c>
      <c r="M1260" s="42">
        <v>10.5</v>
      </c>
      <c r="N1260" s="43">
        <v>-10.5</v>
      </c>
      <c r="O1260" s="45">
        <v>-1</v>
      </c>
      <c r="P1260" s="42">
        <v>10.5</v>
      </c>
      <c r="Q1260" s="42">
        <v>0</v>
      </c>
      <c r="R1260" s="42">
        <v>10.5</v>
      </c>
      <c r="S1260" s="43">
        <v>-10.5</v>
      </c>
      <c r="T1260" s="45">
        <v>-1</v>
      </c>
    </row>
    <row r="1261" spans="1:20" ht="14.4" hidden="1" customHeight="1" outlineLevel="4" collapsed="1" x14ac:dyDescent="0.3">
      <c r="A1261" s="25" t="s">
        <v>2</v>
      </c>
      <c r="B1261" s="25" t="s">
        <v>2</v>
      </c>
      <c r="C1261" s="40" t="s">
        <v>2</v>
      </c>
      <c r="D1261" s="41" t="s">
        <v>2</v>
      </c>
      <c r="E1261" s="41" t="s">
        <v>2</v>
      </c>
      <c r="F1261" s="25" t="s">
        <v>2</v>
      </c>
      <c r="H1261" s="42">
        <v>969000</v>
      </c>
      <c r="I1261" s="42">
        <v>0</v>
      </c>
      <c r="J1261" s="42">
        <v>969000</v>
      </c>
      <c r="K1261" s="42">
        <v>265443.78000000003</v>
      </c>
      <c r="L1261" s="42">
        <v>44997.919999999998</v>
      </c>
      <c r="M1261" s="42">
        <v>310441.7</v>
      </c>
      <c r="N1261" s="42">
        <v>658558.30000000005</v>
      </c>
      <c r="O1261" s="38">
        <v>0.32037327141382871</v>
      </c>
      <c r="P1261" s="42">
        <v>553823.05666500004</v>
      </c>
      <c r="Q1261" s="43">
        <v>-1847</v>
      </c>
      <c r="R1261" s="42">
        <v>551976.05666500004</v>
      </c>
      <c r="S1261" s="42">
        <v>372026.02333499998</v>
      </c>
      <c r="T1261" s="38">
        <v>0.61607221534055723</v>
      </c>
    </row>
    <row r="1262" spans="1:20" ht="14.4" customHeight="1" outlineLevel="1" x14ac:dyDescent="0.3">
      <c r="A1262" s="30" t="s">
        <v>2</v>
      </c>
      <c r="B1262" s="30" t="s">
        <v>2</v>
      </c>
      <c r="C1262" s="44" t="s">
        <v>69</v>
      </c>
      <c r="H1262" s="32">
        <v>892000</v>
      </c>
      <c r="I1262" s="32">
        <v>416503</v>
      </c>
      <c r="J1262" s="32">
        <v>1308503</v>
      </c>
      <c r="K1262" s="32">
        <v>239354.6</v>
      </c>
      <c r="L1262" s="32">
        <v>15835.27</v>
      </c>
      <c r="M1262" s="32">
        <v>255189.87</v>
      </c>
      <c r="N1262" s="32">
        <v>1053313.1299999999</v>
      </c>
      <c r="O1262" s="34">
        <v>0.19502429111740668</v>
      </c>
      <c r="P1262" s="32">
        <v>679985.753333</v>
      </c>
      <c r="Q1262" s="32">
        <v>62140</v>
      </c>
      <c r="R1262" s="32">
        <v>742125.753333</v>
      </c>
      <c r="S1262" s="32">
        <v>550541.97666699998</v>
      </c>
      <c r="T1262" s="35">
        <v>0.57925814715976964</v>
      </c>
    </row>
    <row r="1263" spans="1:20" ht="14.4" customHeight="1" outlineLevel="2" collapsed="1" x14ac:dyDescent="0.3">
      <c r="A1263" s="25" t="s">
        <v>2</v>
      </c>
      <c r="B1263" s="25" t="s">
        <v>2</v>
      </c>
      <c r="D1263" s="25" t="s">
        <v>77</v>
      </c>
      <c r="H1263" s="36">
        <v>30000</v>
      </c>
      <c r="I1263" s="36">
        <v>0</v>
      </c>
      <c r="J1263" s="36">
        <v>30000</v>
      </c>
      <c r="K1263" s="36">
        <v>14000</v>
      </c>
      <c r="L1263" s="36">
        <v>0</v>
      </c>
      <c r="M1263" s="36">
        <v>14000</v>
      </c>
      <c r="N1263" s="36">
        <v>16000</v>
      </c>
      <c r="O1263" s="38">
        <v>0.46666666666666667</v>
      </c>
      <c r="P1263" s="36">
        <v>25500</v>
      </c>
      <c r="Q1263" s="36">
        <v>0</v>
      </c>
      <c r="R1263" s="36">
        <v>25500</v>
      </c>
      <c r="S1263" s="36">
        <v>4500</v>
      </c>
      <c r="T1263" s="39">
        <v>0.85</v>
      </c>
    </row>
    <row r="1264" spans="1:20" ht="14.4" hidden="1" customHeight="1" outlineLevel="3" collapsed="1" x14ac:dyDescent="0.3">
      <c r="A1264" s="25" t="s">
        <v>2</v>
      </c>
      <c r="B1264" s="25" t="s">
        <v>2</v>
      </c>
      <c r="C1264" s="40" t="s">
        <v>2</v>
      </c>
      <c r="E1264" s="25" t="s">
        <v>2</v>
      </c>
      <c r="H1264" s="36">
        <v>30000</v>
      </c>
      <c r="I1264" s="36">
        <v>0</v>
      </c>
      <c r="J1264" s="36">
        <v>30000</v>
      </c>
      <c r="K1264" s="36">
        <v>14000</v>
      </c>
      <c r="L1264" s="36">
        <v>0</v>
      </c>
      <c r="M1264" s="36">
        <v>14000</v>
      </c>
      <c r="N1264" s="36">
        <v>16000</v>
      </c>
      <c r="O1264" s="38">
        <v>0.46666666666666667</v>
      </c>
      <c r="P1264" s="36">
        <v>25500</v>
      </c>
      <c r="Q1264" s="36">
        <v>0</v>
      </c>
      <c r="R1264" s="36">
        <v>25500</v>
      </c>
      <c r="S1264" s="36">
        <v>4500</v>
      </c>
      <c r="T1264" s="39">
        <v>0.85</v>
      </c>
    </row>
    <row r="1265" spans="1:20" ht="14.4" hidden="1" customHeight="1" outlineLevel="4" collapsed="1" x14ac:dyDescent="0.3">
      <c r="A1265" s="25" t="s">
        <v>2</v>
      </c>
      <c r="B1265" s="25" t="s">
        <v>2</v>
      </c>
      <c r="C1265" s="40" t="s">
        <v>2</v>
      </c>
      <c r="D1265" s="41" t="s">
        <v>2</v>
      </c>
      <c r="E1265" s="41" t="s">
        <v>2</v>
      </c>
      <c r="F1265" s="25" t="s">
        <v>2</v>
      </c>
      <c r="H1265" s="42">
        <v>30000</v>
      </c>
      <c r="I1265" s="42">
        <v>0</v>
      </c>
      <c r="J1265" s="42">
        <v>30000</v>
      </c>
      <c r="K1265" s="42">
        <v>14000</v>
      </c>
      <c r="L1265" s="42">
        <v>0</v>
      </c>
      <c r="M1265" s="42">
        <v>14000</v>
      </c>
      <c r="N1265" s="42">
        <v>16000</v>
      </c>
      <c r="O1265" s="38">
        <v>0.46666666666666667</v>
      </c>
      <c r="P1265" s="42">
        <v>25500</v>
      </c>
      <c r="Q1265" s="42">
        <v>0</v>
      </c>
      <c r="R1265" s="42">
        <v>25500</v>
      </c>
      <c r="S1265" s="42">
        <v>4500</v>
      </c>
      <c r="T1265" s="38">
        <v>0.85</v>
      </c>
    </row>
    <row r="1266" spans="1:20" ht="14.4" customHeight="1" outlineLevel="2" collapsed="1" x14ac:dyDescent="0.3">
      <c r="A1266" s="25" t="s">
        <v>2</v>
      </c>
      <c r="B1266" s="25" t="s">
        <v>2</v>
      </c>
      <c r="D1266" s="25" t="s">
        <v>78</v>
      </c>
      <c r="H1266" s="36">
        <v>685000</v>
      </c>
      <c r="I1266" s="36">
        <v>139350</v>
      </c>
      <c r="J1266" s="36">
        <v>824350</v>
      </c>
      <c r="K1266" s="36">
        <v>195245.23</v>
      </c>
      <c r="L1266" s="36">
        <v>15835.27</v>
      </c>
      <c r="M1266" s="36">
        <v>211080.5</v>
      </c>
      <c r="N1266" s="36">
        <v>613269.5</v>
      </c>
      <c r="O1266" s="38">
        <v>0.25605689330988052</v>
      </c>
      <c r="P1266" s="36">
        <v>571706.46</v>
      </c>
      <c r="Q1266" s="36">
        <v>23000</v>
      </c>
      <c r="R1266" s="36">
        <v>594706.46</v>
      </c>
      <c r="S1266" s="36">
        <v>213808.27</v>
      </c>
      <c r="T1266" s="39">
        <v>0.74063411172438887</v>
      </c>
    </row>
    <row r="1267" spans="1:20" ht="14.4" hidden="1" customHeight="1" outlineLevel="3" collapsed="1" x14ac:dyDescent="0.3">
      <c r="A1267" s="25" t="s">
        <v>2</v>
      </c>
      <c r="B1267" s="25" t="s">
        <v>2</v>
      </c>
      <c r="C1267" s="40" t="s">
        <v>2</v>
      </c>
      <c r="E1267" s="25" t="s">
        <v>2</v>
      </c>
      <c r="H1267" s="36">
        <v>685000</v>
      </c>
      <c r="I1267" s="36">
        <v>139350</v>
      </c>
      <c r="J1267" s="36">
        <v>824350</v>
      </c>
      <c r="K1267" s="36">
        <v>195245.23</v>
      </c>
      <c r="L1267" s="36">
        <v>15835.27</v>
      </c>
      <c r="M1267" s="36">
        <v>211080.5</v>
      </c>
      <c r="N1267" s="36">
        <v>613269.5</v>
      </c>
      <c r="O1267" s="38">
        <v>0.25605689330988052</v>
      </c>
      <c r="P1267" s="36">
        <v>571706.46</v>
      </c>
      <c r="Q1267" s="36">
        <v>23000</v>
      </c>
      <c r="R1267" s="36">
        <v>594706.46</v>
      </c>
      <c r="S1267" s="36">
        <v>213808.27</v>
      </c>
      <c r="T1267" s="39">
        <v>0.74063411172438887</v>
      </c>
    </row>
    <row r="1268" spans="1:20" ht="14.4" hidden="1" customHeight="1" outlineLevel="4" collapsed="1" x14ac:dyDescent="0.3">
      <c r="A1268" s="25" t="s">
        <v>2</v>
      </c>
      <c r="B1268" s="25" t="s">
        <v>2</v>
      </c>
      <c r="C1268" s="40" t="s">
        <v>2</v>
      </c>
      <c r="D1268" s="41" t="s">
        <v>2</v>
      </c>
      <c r="E1268" s="41" t="s">
        <v>2</v>
      </c>
      <c r="F1268" s="25" t="s">
        <v>2</v>
      </c>
      <c r="H1268" s="42">
        <v>65000</v>
      </c>
      <c r="I1268" s="42">
        <v>45676</v>
      </c>
      <c r="J1268" s="42">
        <v>110676</v>
      </c>
      <c r="K1268" s="42">
        <v>150</v>
      </c>
      <c r="L1268" s="42">
        <v>0</v>
      </c>
      <c r="M1268" s="42">
        <v>150</v>
      </c>
      <c r="N1268" s="42">
        <v>110526</v>
      </c>
      <c r="O1268" s="38">
        <v>1.3553073837146265E-3</v>
      </c>
      <c r="P1268" s="42">
        <v>250</v>
      </c>
      <c r="Q1268" s="42">
        <v>0</v>
      </c>
      <c r="R1268" s="42">
        <v>250</v>
      </c>
      <c r="S1268" s="42">
        <v>110426</v>
      </c>
      <c r="T1268" s="38">
        <v>2.2588456395243777E-3</v>
      </c>
    </row>
    <row r="1269" spans="1:20" ht="14.4" hidden="1" customHeight="1" outlineLevel="4" collapsed="1" x14ac:dyDescent="0.3">
      <c r="A1269" s="25" t="s">
        <v>2</v>
      </c>
      <c r="B1269" s="25" t="s">
        <v>2</v>
      </c>
      <c r="C1269" s="40" t="s">
        <v>2</v>
      </c>
      <c r="D1269" s="41" t="s">
        <v>2</v>
      </c>
      <c r="E1269" s="41" t="s">
        <v>2</v>
      </c>
      <c r="F1269" s="25" t="s">
        <v>2</v>
      </c>
      <c r="H1269" s="42">
        <v>26887</v>
      </c>
      <c r="I1269" s="42">
        <v>25222</v>
      </c>
      <c r="J1269" s="42">
        <v>52109</v>
      </c>
      <c r="K1269" s="42">
        <v>0</v>
      </c>
      <c r="L1269" s="42">
        <v>0</v>
      </c>
      <c r="M1269" s="42">
        <v>0</v>
      </c>
      <c r="N1269" s="42">
        <v>52109</v>
      </c>
      <c r="O1269" s="38">
        <v>0</v>
      </c>
      <c r="P1269" s="42">
        <v>0</v>
      </c>
      <c r="Q1269" s="42">
        <v>0</v>
      </c>
      <c r="R1269" s="42">
        <v>0</v>
      </c>
      <c r="S1269" s="42">
        <v>52109</v>
      </c>
      <c r="T1269" s="38">
        <v>0</v>
      </c>
    </row>
    <row r="1270" spans="1:20" ht="14.4" hidden="1" customHeight="1" outlineLevel="4" collapsed="1" x14ac:dyDescent="0.3">
      <c r="A1270" s="25" t="s">
        <v>2</v>
      </c>
      <c r="B1270" s="25" t="s">
        <v>2</v>
      </c>
      <c r="C1270" s="40" t="s">
        <v>2</v>
      </c>
      <c r="D1270" s="41" t="s">
        <v>2</v>
      </c>
      <c r="E1270" s="41" t="s">
        <v>2</v>
      </c>
      <c r="F1270" s="25" t="s">
        <v>2</v>
      </c>
      <c r="H1270" s="42">
        <v>511858</v>
      </c>
      <c r="I1270" s="43">
        <v>-17931</v>
      </c>
      <c r="J1270" s="42">
        <v>493927</v>
      </c>
      <c r="K1270" s="42">
        <v>84023.92</v>
      </c>
      <c r="L1270" s="42">
        <v>15313</v>
      </c>
      <c r="M1270" s="42">
        <v>99336.92</v>
      </c>
      <c r="N1270" s="42">
        <v>394590.08</v>
      </c>
      <c r="O1270" s="38">
        <v>0.20111660225093991</v>
      </c>
      <c r="P1270" s="42">
        <v>437872.04999899998</v>
      </c>
      <c r="Q1270" s="42">
        <v>0</v>
      </c>
      <c r="R1270" s="42">
        <v>437872.04999899998</v>
      </c>
      <c r="S1270" s="42">
        <v>40741.950000999997</v>
      </c>
      <c r="T1270" s="38">
        <v>0.91751422780896774</v>
      </c>
    </row>
    <row r="1271" spans="1:20" ht="14.4" hidden="1" customHeight="1" outlineLevel="4" collapsed="1" x14ac:dyDescent="0.3">
      <c r="A1271" s="25" t="s">
        <v>2</v>
      </c>
      <c r="B1271" s="25" t="s">
        <v>2</v>
      </c>
      <c r="C1271" s="40" t="s">
        <v>2</v>
      </c>
      <c r="D1271" s="41" t="s">
        <v>2</v>
      </c>
      <c r="E1271" s="41" t="s">
        <v>2</v>
      </c>
      <c r="F1271" s="25" t="s">
        <v>2</v>
      </c>
      <c r="H1271" s="42">
        <v>32290</v>
      </c>
      <c r="I1271" s="42">
        <v>0</v>
      </c>
      <c r="J1271" s="42">
        <v>32290</v>
      </c>
      <c r="K1271" s="42">
        <v>50794.07</v>
      </c>
      <c r="L1271" s="42">
        <v>0</v>
      </c>
      <c r="M1271" s="42">
        <v>50794.07</v>
      </c>
      <c r="N1271" s="43">
        <v>-18504.07</v>
      </c>
      <c r="O1271" s="38">
        <v>1.5730588417466709</v>
      </c>
      <c r="P1271" s="42">
        <v>50794.07</v>
      </c>
      <c r="Q1271" s="42">
        <v>0</v>
      </c>
      <c r="R1271" s="42">
        <v>50794.07</v>
      </c>
      <c r="S1271" s="43">
        <v>-18504.07</v>
      </c>
      <c r="T1271" s="38">
        <v>1.5730588417466709</v>
      </c>
    </row>
    <row r="1272" spans="1:20" ht="14.4" hidden="1" customHeight="1" outlineLevel="4" collapsed="1" x14ac:dyDescent="0.3">
      <c r="A1272" s="25" t="s">
        <v>2</v>
      </c>
      <c r="B1272" s="25" t="s">
        <v>2</v>
      </c>
      <c r="C1272" s="40" t="s">
        <v>2</v>
      </c>
      <c r="D1272" s="41" t="s">
        <v>2</v>
      </c>
      <c r="E1272" s="41" t="s">
        <v>2</v>
      </c>
      <c r="F1272" s="25" t="s">
        <v>2</v>
      </c>
      <c r="H1272" s="42">
        <v>11223</v>
      </c>
      <c r="I1272" s="42">
        <v>24604</v>
      </c>
      <c r="J1272" s="42">
        <v>35827</v>
      </c>
      <c r="K1272" s="42">
        <v>6308.79</v>
      </c>
      <c r="L1272" s="42">
        <v>0</v>
      </c>
      <c r="M1272" s="42">
        <v>6308.79</v>
      </c>
      <c r="N1272" s="42">
        <v>29518.21</v>
      </c>
      <c r="O1272" s="38">
        <v>0.17609037876461886</v>
      </c>
      <c r="P1272" s="42">
        <v>9218.49</v>
      </c>
      <c r="Q1272" s="42">
        <v>0</v>
      </c>
      <c r="R1272" s="42">
        <v>9218.49</v>
      </c>
      <c r="S1272" s="42">
        <v>26608.51</v>
      </c>
      <c r="T1272" s="38">
        <v>0.25730566332654142</v>
      </c>
    </row>
    <row r="1273" spans="1:20" ht="14.4" hidden="1" customHeight="1" outlineLevel="4" collapsed="1" x14ac:dyDescent="0.3">
      <c r="A1273" s="25" t="s">
        <v>2</v>
      </c>
      <c r="B1273" s="25" t="s">
        <v>2</v>
      </c>
      <c r="C1273" s="40" t="s">
        <v>2</v>
      </c>
      <c r="D1273" s="41" t="s">
        <v>2</v>
      </c>
      <c r="E1273" s="41" t="s">
        <v>2</v>
      </c>
      <c r="F1273" s="25" t="s">
        <v>2</v>
      </c>
      <c r="H1273" s="42">
        <v>0</v>
      </c>
      <c r="I1273" s="42">
        <v>0</v>
      </c>
      <c r="J1273" s="42">
        <v>0</v>
      </c>
      <c r="K1273" s="42">
        <v>648.20000000000005</v>
      </c>
      <c r="L1273" s="42">
        <v>0</v>
      </c>
      <c r="M1273" s="42">
        <v>648.20000000000005</v>
      </c>
      <c r="N1273" s="43">
        <v>-648.20000000000005</v>
      </c>
      <c r="O1273" s="45">
        <v>-1</v>
      </c>
      <c r="P1273" s="42">
        <v>648.20000000000005</v>
      </c>
      <c r="Q1273" s="42">
        <v>0</v>
      </c>
      <c r="R1273" s="42">
        <v>648.20000000000005</v>
      </c>
      <c r="S1273" s="43">
        <v>-648.20000000000005</v>
      </c>
      <c r="T1273" s="45">
        <v>-1</v>
      </c>
    </row>
    <row r="1274" spans="1:20" ht="14.4" hidden="1" customHeight="1" outlineLevel="4" collapsed="1" x14ac:dyDescent="0.3">
      <c r="A1274" s="25" t="s">
        <v>2</v>
      </c>
      <c r="B1274" s="25" t="s">
        <v>2</v>
      </c>
      <c r="C1274" s="40" t="s">
        <v>2</v>
      </c>
      <c r="D1274" s="41" t="s">
        <v>2</v>
      </c>
      <c r="E1274" s="41" t="s">
        <v>2</v>
      </c>
      <c r="F1274" s="25" t="s">
        <v>2</v>
      </c>
      <c r="H1274" s="42">
        <v>25742</v>
      </c>
      <c r="I1274" s="42">
        <v>10</v>
      </c>
      <c r="J1274" s="42">
        <v>25752</v>
      </c>
      <c r="K1274" s="42">
        <v>0</v>
      </c>
      <c r="L1274" s="42">
        <v>0</v>
      </c>
      <c r="M1274" s="42">
        <v>0</v>
      </c>
      <c r="N1274" s="42">
        <v>25752</v>
      </c>
      <c r="O1274" s="38">
        <v>0</v>
      </c>
      <c r="P1274" s="42">
        <v>1083.52</v>
      </c>
      <c r="Q1274" s="42">
        <v>20000</v>
      </c>
      <c r="R1274" s="42">
        <v>21083.52</v>
      </c>
      <c r="S1274" s="42">
        <v>4668.4799999999996</v>
      </c>
      <c r="T1274" s="38">
        <v>0.81871388630009323</v>
      </c>
    </row>
    <row r="1275" spans="1:20" ht="14.4" hidden="1" customHeight="1" outlineLevel="4" collapsed="1" x14ac:dyDescent="0.3">
      <c r="A1275" s="25" t="s">
        <v>2</v>
      </c>
      <c r="B1275" s="25" t="s">
        <v>2</v>
      </c>
      <c r="C1275" s="40" t="s">
        <v>2</v>
      </c>
      <c r="D1275" s="41" t="s">
        <v>2</v>
      </c>
      <c r="E1275" s="41" t="s">
        <v>2</v>
      </c>
      <c r="F1275" s="25" t="s">
        <v>2</v>
      </c>
      <c r="H1275" s="42">
        <v>12000</v>
      </c>
      <c r="I1275" s="42">
        <v>1683</v>
      </c>
      <c r="J1275" s="42">
        <v>13683</v>
      </c>
      <c r="K1275" s="42">
        <v>4992.8900000000003</v>
      </c>
      <c r="L1275" s="42">
        <v>0</v>
      </c>
      <c r="M1275" s="42">
        <v>4992.8900000000003</v>
      </c>
      <c r="N1275" s="42">
        <v>8690.11</v>
      </c>
      <c r="O1275" s="38">
        <v>0.36489731783965507</v>
      </c>
      <c r="P1275" s="42">
        <v>9916.7833339999997</v>
      </c>
      <c r="Q1275" s="42">
        <v>3000</v>
      </c>
      <c r="R1275" s="42">
        <v>12916.783334</v>
      </c>
      <c r="S1275" s="42">
        <v>766.21666600000003</v>
      </c>
      <c r="T1275" s="38">
        <v>0.94400228999488411</v>
      </c>
    </row>
    <row r="1276" spans="1:20" ht="14.4" hidden="1" customHeight="1" outlineLevel="4" collapsed="1" x14ac:dyDescent="0.3">
      <c r="A1276" s="25" t="s">
        <v>2</v>
      </c>
      <c r="B1276" s="25" t="s">
        <v>2</v>
      </c>
      <c r="C1276" s="40" t="s">
        <v>2</v>
      </c>
      <c r="D1276" s="41" t="s">
        <v>2</v>
      </c>
      <c r="E1276" s="41" t="s">
        <v>2</v>
      </c>
      <c r="F1276" s="25" t="s">
        <v>2</v>
      </c>
      <c r="H1276" s="42">
        <v>0</v>
      </c>
      <c r="I1276" s="42">
        <v>7500</v>
      </c>
      <c r="J1276" s="42">
        <v>7500</v>
      </c>
      <c r="K1276" s="42">
        <v>6005.84</v>
      </c>
      <c r="L1276" s="42">
        <v>0</v>
      </c>
      <c r="M1276" s="42">
        <v>6005.84</v>
      </c>
      <c r="N1276" s="42">
        <v>1494.16</v>
      </c>
      <c r="O1276" s="38">
        <v>0.80077866666666664</v>
      </c>
      <c r="P1276" s="42">
        <v>6005.84</v>
      </c>
      <c r="Q1276" s="42">
        <v>0</v>
      </c>
      <c r="R1276" s="42">
        <v>6005.84</v>
      </c>
      <c r="S1276" s="42">
        <v>1494.16</v>
      </c>
      <c r="T1276" s="38">
        <v>0.80077866666666664</v>
      </c>
    </row>
    <row r="1277" spans="1:20" ht="14.4" hidden="1" customHeight="1" outlineLevel="4" collapsed="1" x14ac:dyDescent="0.3">
      <c r="A1277" s="25" t="s">
        <v>2</v>
      </c>
      <c r="B1277" s="25" t="s">
        <v>2</v>
      </c>
      <c r="C1277" s="40" t="s">
        <v>2</v>
      </c>
      <c r="D1277" s="41" t="s">
        <v>2</v>
      </c>
      <c r="E1277" s="41" t="s">
        <v>2</v>
      </c>
      <c r="F1277" s="25" t="s">
        <v>2</v>
      </c>
      <c r="H1277" s="42">
        <v>0</v>
      </c>
      <c r="I1277" s="42">
        <v>1338</v>
      </c>
      <c r="J1277" s="42">
        <v>1338</v>
      </c>
      <c r="K1277" s="42">
        <v>0</v>
      </c>
      <c r="L1277" s="42">
        <v>0</v>
      </c>
      <c r="M1277" s="42">
        <v>0</v>
      </c>
      <c r="N1277" s="42">
        <v>1338</v>
      </c>
      <c r="O1277" s="38">
        <v>0</v>
      </c>
      <c r="P1277" s="42">
        <v>0</v>
      </c>
      <c r="Q1277" s="42">
        <v>0</v>
      </c>
      <c r="R1277" s="42">
        <v>0</v>
      </c>
      <c r="S1277" s="42">
        <v>1338</v>
      </c>
      <c r="T1277" s="38">
        <v>0</v>
      </c>
    </row>
    <row r="1278" spans="1:20" ht="14.4" hidden="1" customHeight="1" outlineLevel="4" collapsed="1" x14ac:dyDescent="0.3">
      <c r="A1278" s="25" t="s">
        <v>2</v>
      </c>
      <c r="B1278" s="25" t="s">
        <v>2</v>
      </c>
      <c r="C1278" s="40" t="s">
        <v>2</v>
      </c>
      <c r="D1278" s="41" t="s">
        <v>2</v>
      </c>
      <c r="E1278" s="41" t="s">
        <v>2</v>
      </c>
      <c r="F1278" s="25" t="s">
        <v>2</v>
      </c>
      <c r="H1278" s="42">
        <v>0</v>
      </c>
      <c r="I1278" s="42">
        <v>0</v>
      </c>
      <c r="J1278" s="42">
        <v>0</v>
      </c>
      <c r="K1278" s="42">
        <v>61.78</v>
      </c>
      <c r="L1278" s="42">
        <v>0</v>
      </c>
      <c r="M1278" s="42">
        <v>61.78</v>
      </c>
      <c r="N1278" s="43">
        <v>-61.78</v>
      </c>
      <c r="O1278" s="45">
        <v>-1</v>
      </c>
      <c r="P1278" s="42">
        <v>61.78</v>
      </c>
      <c r="Q1278" s="42">
        <v>0</v>
      </c>
      <c r="R1278" s="42">
        <v>61.78</v>
      </c>
      <c r="S1278" s="43">
        <v>-61.78</v>
      </c>
      <c r="T1278" s="45">
        <v>-1</v>
      </c>
    </row>
    <row r="1279" spans="1:20" ht="14.4" hidden="1" customHeight="1" outlineLevel="4" collapsed="1" x14ac:dyDescent="0.3">
      <c r="A1279" s="25" t="s">
        <v>2</v>
      </c>
      <c r="B1279" s="25" t="s">
        <v>2</v>
      </c>
      <c r="C1279" s="40" t="s">
        <v>2</v>
      </c>
      <c r="D1279" s="41" t="s">
        <v>2</v>
      </c>
      <c r="E1279" s="41" t="s">
        <v>2</v>
      </c>
      <c r="F1279" s="25" t="s">
        <v>2</v>
      </c>
      <c r="H1279" s="42">
        <v>0</v>
      </c>
      <c r="I1279" s="42">
        <v>51248</v>
      </c>
      <c r="J1279" s="42">
        <v>51248</v>
      </c>
      <c r="K1279" s="42">
        <v>42259.74</v>
      </c>
      <c r="L1279" s="42">
        <v>522.27</v>
      </c>
      <c r="M1279" s="42">
        <v>42782.01</v>
      </c>
      <c r="N1279" s="42">
        <v>8465.99</v>
      </c>
      <c r="O1279" s="38">
        <v>0.83480350452700591</v>
      </c>
      <c r="P1279" s="42">
        <v>55855.726667000003</v>
      </c>
      <c r="Q1279" s="42">
        <v>0</v>
      </c>
      <c r="R1279" s="42">
        <v>55855.726667000003</v>
      </c>
      <c r="S1279" s="43">
        <v>-5129.9966670000003</v>
      </c>
      <c r="T1279" s="38">
        <v>1.1001014023376523</v>
      </c>
    </row>
    <row r="1280" spans="1:20" ht="14.4" customHeight="1" outlineLevel="2" collapsed="1" x14ac:dyDescent="0.3">
      <c r="A1280" s="25" t="s">
        <v>2</v>
      </c>
      <c r="B1280" s="25" t="s">
        <v>2</v>
      </c>
      <c r="D1280" s="25" t="s">
        <v>71</v>
      </c>
      <c r="H1280" s="36">
        <v>100000</v>
      </c>
      <c r="I1280" s="36">
        <v>233890</v>
      </c>
      <c r="J1280" s="36">
        <v>333890</v>
      </c>
      <c r="K1280" s="36">
        <v>16609.37</v>
      </c>
      <c r="L1280" s="36">
        <v>0</v>
      </c>
      <c r="M1280" s="36">
        <v>16609.37</v>
      </c>
      <c r="N1280" s="36">
        <v>317280.63</v>
      </c>
      <c r="O1280" s="38">
        <v>4.9745035790230319E-2</v>
      </c>
      <c r="P1280" s="36">
        <v>22945.96</v>
      </c>
      <c r="Q1280" s="36">
        <v>39140</v>
      </c>
      <c r="R1280" s="36">
        <v>62085.96</v>
      </c>
      <c r="S1280" s="36">
        <v>271804.03999999998</v>
      </c>
      <c r="T1280" s="39">
        <v>0.18594734792895865</v>
      </c>
    </row>
    <row r="1281" spans="1:20" ht="14.4" hidden="1" customHeight="1" outlineLevel="3" collapsed="1" x14ac:dyDescent="0.3">
      <c r="A1281" s="25" t="s">
        <v>2</v>
      </c>
      <c r="B1281" s="25" t="s">
        <v>2</v>
      </c>
      <c r="C1281" s="40" t="s">
        <v>2</v>
      </c>
      <c r="E1281" s="25" t="s">
        <v>2</v>
      </c>
      <c r="H1281" s="36">
        <v>100000</v>
      </c>
      <c r="I1281" s="36">
        <v>233890</v>
      </c>
      <c r="J1281" s="36">
        <v>333890</v>
      </c>
      <c r="K1281" s="36">
        <v>16609.37</v>
      </c>
      <c r="L1281" s="36">
        <v>0</v>
      </c>
      <c r="M1281" s="36">
        <v>16609.37</v>
      </c>
      <c r="N1281" s="36">
        <v>317280.63</v>
      </c>
      <c r="O1281" s="38">
        <v>4.9745035790230319E-2</v>
      </c>
      <c r="P1281" s="36">
        <v>22945.96</v>
      </c>
      <c r="Q1281" s="36">
        <v>39140</v>
      </c>
      <c r="R1281" s="36">
        <v>62085.96</v>
      </c>
      <c r="S1281" s="36">
        <v>271804.03999999998</v>
      </c>
      <c r="T1281" s="39">
        <v>0.18594734792895865</v>
      </c>
    </row>
    <row r="1282" spans="1:20" ht="14.4" hidden="1" customHeight="1" outlineLevel="4" collapsed="1" x14ac:dyDescent="0.3">
      <c r="A1282" s="25" t="s">
        <v>2</v>
      </c>
      <c r="B1282" s="25" t="s">
        <v>2</v>
      </c>
      <c r="C1282" s="40" t="s">
        <v>2</v>
      </c>
      <c r="D1282" s="41" t="s">
        <v>2</v>
      </c>
      <c r="E1282" s="41" t="s">
        <v>2</v>
      </c>
      <c r="F1282" s="25" t="s">
        <v>2</v>
      </c>
      <c r="H1282" s="42">
        <v>0</v>
      </c>
      <c r="I1282" s="42">
        <v>64678</v>
      </c>
      <c r="J1282" s="42">
        <v>64678</v>
      </c>
      <c r="K1282" s="42">
        <v>1011.2</v>
      </c>
      <c r="L1282" s="42">
        <v>0</v>
      </c>
      <c r="M1282" s="42">
        <v>1011.2</v>
      </c>
      <c r="N1282" s="42">
        <v>63666.8</v>
      </c>
      <c r="O1282" s="38">
        <v>1.563437335724667E-2</v>
      </c>
      <c r="P1282" s="42">
        <v>7078.4</v>
      </c>
      <c r="Q1282" s="42">
        <v>0</v>
      </c>
      <c r="R1282" s="42">
        <v>7078.4</v>
      </c>
      <c r="S1282" s="42">
        <v>57599.6</v>
      </c>
      <c r="T1282" s="38">
        <v>0.10944061350072667</v>
      </c>
    </row>
    <row r="1283" spans="1:20" ht="14.4" hidden="1" customHeight="1" outlineLevel="4" collapsed="1" x14ac:dyDescent="0.3">
      <c r="A1283" s="25" t="s">
        <v>2</v>
      </c>
      <c r="B1283" s="25" t="s">
        <v>2</v>
      </c>
      <c r="C1283" s="40" t="s">
        <v>2</v>
      </c>
      <c r="D1283" s="41" t="s">
        <v>2</v>
      </c>
      <c r="E1283" s="41" t="s">
        <v>2</v>
      </c>
      <c r="F1283" s="25" t="s">
        <v>2</v>
      </c>
      <c r="H1283" s="42">
        <v>0</v>
      </c>
      <c r="I1283" s="42">
        <v>1053</v>
      </c>
      <c r="J1283" s="42">
        <v>1053</v>
      </c>
      <c r="K1283" s="42">
        <v>1052.8</v>
      </c>
      <c r="L1283" s="42">
        <v>0</v>
      </c>
      <c r="M1283" s="42">
        <v>1052.8</v>
      </c>
      <c r="N1283" s="42">
        <v>0.2</v>
      </c>
      <c r="O1283" s="38">
        <v>0.99981006647673309</v>
      </c>
      <c r="P1283" s="42">
        <v>1052.8</v>
      </c>
      <c r="Q1283" s="42">
        <v>0</v>
      </c>
      <c r="R1283" s="42">
        <v>1052.8</v>
      </c>
      <c r="S1283" s="42">
        <v>0.2</v>
      </c>
      <c r="T1283" s="38">
        <v>0.99981006647673309</v>
      </c>
    </row>
    <row r="1284" spans="1:20" ht="14.4" hidden="1" customHeight="1" outlineLevel="4" collapsed="1" x14ac:dyDescent="0.3">
      <c r="A1284" s="25" t="s">
        <v>2</v>
      </c>
      <c r="B1284" s="25" t="s">
        <v>2</v>
      </c>
      <c r="C1284" s="40" t="s">
        <v>2</v>
      </c>
      <c r="D1284" s="41" t="s">
        <v>2</v>
      </c>
      <c r="E1284" s="41" t="s">
        <v>2</v>
      </c>
      <c r="F1284" s="25" t="s">
        <v>2</v>
      </c>
      <c r="H1284" s="42">
        <v>0</v>
      </c>
      <c r="I1284" s="42">
        <v>0</v>
      </c>
      <c r="J1284" s="42">
        <v>0</v>
      </c>
      <c r="K1284" s="43">
        <v>-3285.72</v>
      </c>
      <c r="L1284" s="42">
        <v>0</v>
      </c>
      <c r="M1284" s="43">
        <v>-3285.72</v>
      </c>
      <c r="N1284" s="42">
        <v>3285.72</v>
      </c>
      <c r="O1284" s="45">
        <v>-1</v>
      </c>
      <c r="P1284" s="43">
        <v>-3285.72</v>
      </c>
      <c r="Q1284" s="42">
        <v>0</v>
      </c>
      <c r="R1284" s="43">
        <v>-3285.72</v>
      </c>
      <c r="S1284" s="42">
        <v>3285.72</v>
      </c>
      <c r="T1284" s="45">
        <v>-1</v>
      </c>
    </row>
    <row r="1285" spans="1:20" ht="14.4" hidden="1" customHeight="1" outlineLevel="4" collapsed="1" x14ac:dyDescent="0.3">
      <c r="A1285" s="25" t="s">
        <v>2</v>
      </c>
      <c r="B1285" s="25" t="s">
        <v>2</v>
      </c>
      <c r="C1285" s="40" t="s">
        <v>2</v>
      </c>
      <c r="D1285" s="41" t="s">
        <v>2</v>
      </c>
      <c r="E1285" s="41" t="s">
        <v>2</v>
      </c>
      <c r="F1285" s="25" t="s">
        <v>2</v>
      </c>
      <c r="H1285" s="42">
        <v>100000</v>
      </c>
      <c r="I1285" s="42">
        <v>171445</v>
      </c>
      <c r="J1285" s="42">
        <v>271445</v>
      </c>
      <c r="K1285" s="42">
        <v>17831.09</v>
      </c>
      <c r="L1285" s="42">
        <v>0</v>
      </c>
      <c r="M1285" s="42">
        <v>17831.09</v>
      </c>
      <c r="N1285" s="42">
        <v>253613.91</v>
      </c>
      <c r="O1285" s="38">
        <v>6.5689513529444271E-2</v>
      </c>
      <c r="P1285" s="42">
        <v>18100.48</v>
      </c>
      <c r="Q1285" s="42">
        <v>39140</v>
      </c>
      <c r="R1285" s="42">
        <v>57240.480000000003</v>
      </c>
      <c r="S1285" s="42">
        <v>214204.52</v>
      </c>
      <c r="T1285" s="38">
        <v>0.21087321556853139</v>
      </c>
    </row>
    <row r="1286" spans="1:20" ht="14.4" hidden="1" customHeight="1" outlineLevel="4" collapsed="1" x14ac:dyDescent="0.3">
      <c r="A1286" s="25" t="s">
        <v>2</v>
      </c>
      <c r="B1286" s="25" t="s">
        <v>2</v>
      </c>
      <c r="C1286" s="40" t="s">
        <v>2</v>
      </c>
      <c r="D1286" s="41" t="s">
        <v>2</v>
      </c>
      <c r="E1286" s="41" t="s">
        <v>2</v>
      </c>
      <c r="F1286" s="25" t="s">
        <v>2</v>
      </c>
      <c r="H1286" s="42">
        <v>0</v>
      </c>
      <c r="I1286" s="43">
        <v>-3286</v>
      </c>
      <c r="J1286" s="43">
        <v>-3286</v>
      </c>
      <c r="K1286" s="42">
        <v>0</v>
      </c>
      <c r="L1286" s="42">
        <v>0</v>
      </c>
      <c r="M1286" s="42">
        <v>0</v>
      </c>
      <c r="N1286" s="43">
        <v>-3286</v>
      </c>
      <c r="O1286" s="38">
        <v>0</v>
      </c>
      <c r="P1286" s="42">
        <v>0</v>
      </c>
      <c r="Q1286" s="42">
        <v>0</v>
      </c>
      <c r="R1286" s="42">
        <v>0</v>
      </c>
      <c r="S1286" s="43">
        <v>-3286</v>
      </c>
      <c r="T1286" s="38">
        <v>0</v>
      </c>
    </row>
    <row r="1287" spans="1:20" ht="14.4" customHeight="1" outlineLevel="2" collapsed="1" x14ac:dyDescent="0.3">
      <c r="A1287" s="25" t="s">
        <v>2</v>
      </c>
      <c r="B1287" s="25" t="s">
        <v>2</v>
      </c>
      <c r="D1287" s="25" t="s">
        <v>79</v>
      </c>
      <c r="H1287" s="36">
        <v>75000</v>
      </c>
      <c r="I1287" s="36">
        <v>43263</v>
      </c>
      <c r="J1287" s="36">
        <v>118263</v>
      </c>
      <c r="K1287" s="36">
        <v>13500</v>
      </c>
      <c r="L1287" s="36">
        <v>0</v>
      </c>
      <c r="M1287" s="36">
        <v>13500</v>
      </c>
      <c r="N1287" s="36">
        <v>104763</v>
      </c>
      <c r="O1287" s="38">
        <v>0.11415235534359859</v>
      </c>
      <c r="P1287" s="36">
        <v>59833.333333000002</v>
      </c>
      <c r="Q1287" s="36">
        <v>0</v>
      </c>
      <c r="R1287" s="36">
        <v>59833.333333000002</v>
      </c>
      <c r="S1287" s="36">
        <v>58429.666666999998</v>
      </c>
      <c r="T1287" s="39">
        <v>0.50593451318671101</v>
      </c>
    </row>
    <row r="1288" spans="1:20" ht="14.4" hidden="1" customHeight="1" outlineLevel="3" collapsed="1" x14ac:dyDescent="0.3">
      <c r="A1288" s="25" t="s">
        <v>2</v>
      </c>
      <c r="B1288" s="25" t="s">
        <v>2</v>
      </c>
      <c r="C1288" s="40" t="s">
        <v>2</v>
      </c>
      <c r="E1288" s="25" t="s">
        <v>2</v>
      </c>
      <c r="H1288" s="36">
        <v>75000</v>
      </c>
      <c r="I1288" s="36">
        <v>43263</v>
      </c>
      <c r="J1288" s="36">
        <v>118263</v>
      </c>
      <c r="K1288" s="36">
        <v>13500</v>
      </c>
      <c r="L1288" s="36">
        <v>0</v>
      </c>
      <c r="M1288" s="36">
        <v>13500</v>
      </c>
      <c r="N1288" s="36">
        <v>104763</v>
      </c>
      <c r="O1288" s="38">
        <v>0.11415235534359859</v>
      </c>
      <c r="P1288" s="36">
        <v>59833.333333000002</v>
      </c>
      <c r="Q1288" s="36">
        <v>0</v>
      </c>
      <c r="R1288" s="36">
        <v>59833.333333000002</v>
      </c>
      <c r="S1288" s="36">
        <v>58429.666666999998</v>
      </c>
      <c r="T1288" s="39">
        <v>0.50593451318671101</v>
      </c>
    </row>
    <row r="1289" spans="1:20" ht="14.4" hidden="1" customHeight="1" outlineLevel="4" collapsed="1" x14ac:dyDescent="0.3">
      <c r="A1289" s="25" t="s">
        <v>2</v>
      </c>
      <c r="B1289" s="25" t="s">
        <v>2</v>
      </c>
      <c r="C1289" s="40" t="s">
        <v>2</v>
      </c>
      <c r="D1289" s="41" t="s">
        <v>2</v>
      </c>
      <c r="E1289" s="41" t="s">
        <v>2</v>
      </c>
      <c r="F1289" s="25" t="s">
        <v>2</v>
      </c>
      <c r="H1289" s="42">
        <v>75000</v>
      </c>
      <c r="I1289" s="42">
        <v>43263</v>
      </c>
      <c r="J1289" s="42">
        <v>118263</v>
      </c>
      <c r="K1289" s="42">
        <v>13500</v>
      </c>
      <c r="L1289" s="42">
        <v>0</v>
      </c>
      <c r="M1289" s="42">
        <v>13500</v>
      </c>
      <c r="N1289" s="42">
        <v>104763</v>
      </c>
      <c r="O1289" s="38">
        <v>0.11415235534359859</v>
      </c>
      <c r="P1289" s="42">
        <v>59833.333333000002</v>
      </c>
      <c r="Q1289" s="42">
        <v>0</v>
      </c>
      <c r="R1289" s="42">
        <v>59833.333333000002</v>
      </c>
      <c r="S1289" s="42">
        <v>58429.666666999998</v>
      </c>
      <c r="T1289" s="38">
        <v>0.50593451318671101</v>
      </c>
    </row>
    <row r="1290" spans="1:20" ht="14.4" customHeight="1" outlineLevel="2" collapsed="1" x14ac:dyDescent="0.3">
      <c r="A1290" s="25" t="s">
        <v>2</v>
      </c>
      <c r="B1290" s="25" t="s">
        <v>2</v>
      </c>
      <c r="D1290" s="25" t="s">
        <v>72</v>
      </c>
      <c r="H1290" s="36">
        <v>2000</v>
      </c>
      <c r="I1290" s="36">
        <v>0</v>
      </c>
      <c r="J1290" s="36">
        <v>2000</v>
      </c>
      <c r="K1290" s="36">
        <v>0</v>
      </c>
      <c r="L1290" s="36">
        <v>0</v>
      </c>
      <c r="M1290" s="36">
        <v>0</v>
      </c>
      <c r="N1290" s="36">
        <v>2000</v>
      </c>
      <c r="O1290" s="38">
        <v>0</v>
      </c>
      <c r="P1290" s="36">
        <v>0</v>
      </c>
      <c r="Q1290" s="36">
        <v>0</v>
      </c>
      <c r="R1290" s="36">
        <v>0</v>
      </c>
      <c r="S1290" s="36">
        <v>2000</v>
      </c>
      <c r="T1290" s="39">
        <v>0</v>
      </c>
    </row>
    <row r="1291" spans="1:20" ht="14.4" hidden="1" customHeight="1" outlineLevel="3" collapsed="1" x14ac:dyDescent="0.3">
      <c r="A1291" s="25" t="s">
        <v>2</v>
      </c>
      <c r="B1291" s="25" t="s">
        <v>2</v>
      </c>
      <c r="C1291" s="40" t="s">
        <v>2</v>
      </c>
      <c r="E1291" s="25" t="s">
        <v>2</v>
      </c>
      <c r="H1291" s="36">
        <v>2000</v>
      </c>
      <c r="I1291" s="36">
        <v>0</v>
      </c>
      <c r="J1291" s="36">
        <v>2000</v>
      </c>
      <c r="K1291" s="36">
        <v>0</v>
      </c>
      <c r="L1291" s="36">
        <v>0</v>
      </c>
      <c r="M1291" s="36">
        <v>0</v>
      </c>
      <c r="N1291" s="36">
        <v>2000</v>
      </c>
      <c r="O1291" s="38">
        <v>0</v>
      </c>
      <c r="P1291" s="36">
        <v>0</v>
      </c>
      <c r="Q1291" s="36">
        <v>0</v>
      </c>
      <c r="R1291" s="36">
        <v>0</v>
      </c>
      <c r="S1291" s="36">
        <v>2000</v>
      </c>
      <c r="T1291" s="39">
        <v>0</v>
      </c>
    </row>
    <row r="1292" spans="1:20" ht="14.4" hidden="1" customHeight="1" outlineLevel="4" collapsed="1" x14ac:dyDescent="0.3">
      <c r="A1292" s="25" t="s">
        <v>2</v>
      </c>
      <c r="B1292" s="25" t="s">
        <v>2</v>
      </c>
      <c r="C1292" s="40" t="s">
        <v>2</v>
      </c>
      <c r="D1292" s="41" t="s">
        <v>2</v>
      </c>
      <c r="E1292" s="41" t="s">
        <v>2</v>
      </c>
      <c r="F1292" s="25" t="s">
        <v>2</v>
      </c>
      <c r="H1292" s="42">
        <v>2000</v>
      </c>
      <c r="I1292" s="42">
        <v>0</v>
      </c>
      <c r="J1292" s="42">
        <v>2000</v>
      </c>
      <c r="K1292" s="42">
        <v>0</v>
      </c>
      <c r="L1292" s="42">
        <v>0</v>
      </c>
      <c r="M1292" s="42">
        <v>0</v>
      </c>
      <c r="N1292" s="42">
        <v>2000</v>
      </c>
      <c r="O1292" s="38">
        <v>0</v>
      </c>
      <c r="P1292" s="42">
        <v>0</v>
      </c>
      <c r="Q1292" s="42">
        <v>0</v>
      </c>
      <c r="R1292" s="42">
        <v>0</v>
      </c>
      <c r="S1292" s="42">
        <v>2000</v>
      </c>
      <c r="T1292" s="38">
        <v>0</v>
      </c>
    </row>
    <row r="1293" spans="1:20" ht="14.4" customHeight="1" outlineLevel="1" x14ac:dyDescent="0.3">
      <c r="A1293" s="30" t="s">
        <v>2</v>
      </c>
      <c r="B1293" s="30" t="s">
        <v>2</v>
      </c>
      <c r="C1293" s="44" t="s">
        <v>73</v>
      </c>
      <c r="H1293" s="32">
        <v>273494</v>
      </c>
      <c r="I1293" s="32">
        <v>0</v>
      </c>
      <c r="J1293" s="32">
        <v>273494</v>
      </c>
      <c r="K1293" s="32">
        <v>154994.38</v>
      </c>
      <c r="L1293" s="32">
        <v>73440</v>
      </c>
      <c r="M1293" s="32">
        <v>228434.38</v>
      </c>
      <c r="N1293" s="32">
        <v>45059.62</v>
      </c>
      <c r="O1293" s="34">
        <v>0.83524457574937661</v>
      </c>
      <c r="P1293" s="32">
        <v>258760.92999900001</v>
      </c>
      <c r="Q1293" s="32">
        <v>31464</v>
      </c>
      <c r="R1293" s="32">
        <v>290224.92999899999</v>
      </c>
      <c r="S1293" s="33">
        <v>-90170.929999</v>
      </c>
      <c r="T1293" s="35">
        <v>1.3296998471593526</v>
      </c>
    </row>
    <row r="1294" spans="1:20" ht="14.4" customHeight="1" outlineLevel="2" collapsed="1" x14ac:dyDescent="0.3">
      <c r="A1294" s="25" t="s">
        <v>2</v>
      </c>
      <c r="B1294" s="25" t="s">
        <v>2</v>
      </c>
      <c r="D1294" s="25" t="s">
        <v>74</v>
      </c>
      <c r="H1294" s="36">
        <v>273494</v>
      </c>
      <c r="I1294" s="36">
        <v>0</v>
      </c>
      <c r="J1294" s="36">
        <v>273494</v>
      </c>
      <c r="K1294" s="36">
        <v>154994.38</v>
      </c>
      <c r="L1294" s="36">
        <v>73440</v>
      </c>
      <c r="M1294" s="36">
        <v>228434.38</v>
      </c>
      <c r="N1294" s="36">
        <v>45059.62</v>
      </c>
      <c r="O1294" s="38">
        <v>0.83524457574937661</v>
      </c>
      <c r="P1294" s="36">
        <v>258760.92999900001</v>
      </c>
      <c r="Q1294" s="36">
        <v>31464</v>
      </c>
      <c r="R1294" s="36">
        <v>290224.92999899999</v>
      </c>
      <c r="S1294" s="37">
        <v>-90170.929999</v>
      </c>
      <c r="T1294" s="39">
        <v>1.3296998471593526</v>
      </c>
    </row>
    <row r="1295" spans="1:20" ht="14.4" hidden="1" customHeight="1" outlineLevel="3" collapsed="1" x14ac:dyDescent="0.3">
      <c r="A1295" s="25" t="s">
        <v>2</v>
      </c>
      <c r="B1295" s="25" t="s">
        <v>2</v>
      </c>
      <c r="C1295" s="40" t="s">
        <v>2</v>
      </c>
      <c r="E1295" s="25" t="s">
        <v>2</v>
      </c>
      <c r="H1295" s="36">
        <v>273494</v>
      </c>
      <c r="I1295" s="36">
        <v>0</v>
      </c>
      <c r="J1295" s="36">
        <v>273494</v>
      </c>
      <c r="K1295" s="36">
        <v>154994.38</v>
      </c>
      <c r="L1295" s="36">
        <v>73440</v>
      </c>
      <c r="M1295" s="36">
        <v>228434.38</v>
      </c>
      <c r="N1295" s="36">
        <v>45059.62</v>
      </c>
      <c r="O1295" s="38">
        <v>0.83524457574937661</v>
      </c>
      <c r="P1295" s="36">
        <v>258760.92999900001</v>
      </c>
      <c r="Q1295" s="36">
        <v>31464</v>
      </c>
      <c r="R1295" s="36">
        <v>290224.92999899999</v>
      </c>
      <c r="S1295" s="37">
        <v>-90170.929999</v>
      </c>
      <c r="T1295" s="39">
        <v>1.3296998471593526</v>
      </c>
    </row>
    <row r="1296" spans="1:20" ht="14.4" hidden="1" customHeight="1" outlineLevel="4" collapsed="1" x14ac:dyDescent="0.3">
      <c r="A1296" s="25" t="s">
        <v>2</v>
      </c>
      <c r="B1296" s="25" t="s">
        <v>2</v>
      </c>
      <c r="C1296" s="40" t="s">
        <v>2</v>
      </c>
      <c r="D1296" s="41" t="s">
        <v>2</v>
      </c>
      <c r="E1296" s="41" t="s">
        <v>2</v>
      </c>
      <c r="F1296" s="25" t="s">
        <v>2</v>
      </c>
      <c r="H1296" s="42">
        <v>273494</v>
      </c>
      <c r="I1296" s="42">
        <v>0</v>
      </c>
      <c r="J1296" s="42">
        <v>273494</v>
      </c>
      <c r="K1296" s="42">
        <v>154994.38</v>
      </c>
      <c r="L1296" s="42">
        <v>73440</v>
      </c>
      <c r="M1296" s="42">
        <v>228434.38</v>
      </c>
      <c r="N1296" s="42">
        <v>45059.62</v>
      </c>
      <c r="O1296" s="38">
        <v>0.83524457574937661</v>
      </c>
      <c r="P1296" s="42">
        <v>258760.92999900001</v>
      </c>
      <c r="Q1296" s="42">
        <v>31464</v>
      </c>
      <c r="R1296" s="42">
        <v>290224.92999899999</v>
      </c>
      <c r="S1296" s="43">
        <v>-90170.929999</v>
      </c>
      <c r="T1296" s="38">
        <v>1.3296998471593526</v>
      </c>
    </row>
    <row r="1297" spans="1:20" ht="14.4" customHeight="1" x14ac:dyDescent="0.3">
      <c r="A1297" s="46" t="s">
        <v>80</v>
      </c>
      <c r="B1297" s="20"/>
      <c r="C1297" s="20"/>
      <c r="D1297" s="20"/>
      <c r="E1297" s="20"/>
      <c r="F1297" s="20"/>
      <c r="G1297" s="20"/>
      <c r="H1297" s="47">
        <v>192143074</v>
      </c>
      <c r="I1297" s="47">
        <v>24548077</v>
      </c>
      <c r="J1297" s="47">
        <v>216691151</v>
      </c>
      <c r="K1297" s="47">
        <v>97534344.530000001</v>
      </c>
      <c r="L1297" s="47">
        <v>5052465.7999989996</v>
      </c>
      <c r="M1297" s="47">
        <v>102586810.329999</v>
      </c>
      <c r="N1297" s="47">
        <v>114104340.670001</v>
      </c>
      <c r="O1297" s="49">
        <v>0.47342408703158811</v>
      </c>
      <c r="P1297" s="47">
        <v>189321647.64989099</v>
      </c>
      <c r="Q1297" s="47">
        <v>12028502</v>
      </c>
      <c r="R1297" s="47">
        <v>201350149.64989099</v>
      </c>
      <c r="S1297" s="47">
        <v>10288535.550109999</v>
      </c>
      <c r="T1297" s="49">
        <v>0.95251981678702702</v>
      </c>
    </row>
    <row r="1298" spans="1:20" ht="3.6" customHeight="1" x14ac:dyDescent="0.3">
      <c r="A1298" s="51" t="s">
        <v>2</v>
      </c>
    </row>
    <row r="1299" spans="1:20" ht="8.6999999999999993" customHeight="1" x14ac:dyDescent="0.3">
      <c r="A1299" s="51" t="s">
        <v>2</v>
      </c>
    </row>
    <row r="1300" spans="1:20" ht="14.4" customHeight="1" thickBot="1" x14ac:dyDescent="0.35">
      <c r="A1300" s="52" t="s">
        <v>81</v>
      </c>
      <c r="B1300" s="53"/>
      <c r="C1300" s="53"/>
      <c r="D1300" s="53"/>
      <c r="E1300" s="53"/>
      <c r="F1300" s="52" t="s">
        <v>2</v>
      </c>
      <c r="G1300" s="53"/>
      <c r="H1300" s="54">
        <v>-1739123</v>
      </c>
      <c r="I1300" s="54">
        <v>-21511783</v>
      </c>
      <c r="J1300" s="54">
        <v>-23250906</v>
      </c>
      <c r="K1300" s="55">
        <v>26976460.75</v>
      </c>
      <c r="L1300" s="54">
        <v>-5052465.7999989996</v>
      </c>
      <c r="M1300" s="55">
        <v>21923994.950001001</v>
      </c>
      <c r="N1300" s="55">
        <v>45174900.950001001</v>
      </c>
      <c r="O1300" s="56">
        <v>-0.94293078084789472</v>
      </c>
      <c r="P1300" s="54">
        <v>-7962084.08323</v>
      </c>
      <c r="Q1300" s="55">
        <v>2620653</v>
      </c>
      <c r="R1300" s="54">
        <v>-5341431.08323</v>
      </c>
      <c r="S1300" s="55">
        <v>12857009.116771</v>
      </c>
      <c r="T1300" s="57">
        <v>0.98117661301050696</v>
      </c>
    </row>
    <row r="1301" spans="1:20" ht="3.6" customHeight="1" thickTop="1" x14ac:dyDescent="0.3">
      <c r="A1301" s="51" t="s">
        <v>2</v>
      </c>
    </row>
    <row r="1302" spans="1:20" ht="3.6" customHeight="1" x14ac:dyDescent="0.3">
      <c r="A1302" s="51" t="s">
        <v>2</v>
      </c>
    </row>
    <row r="1303" spans="1:20" ht="0" hidden="1" customHeight="1" x14ac:dyDescent="0.3"/>
  </sheetData>
  <pageMargins left="0.5" right="0.5" top="0.5" bottom="0.91" header="0.5" footer="0.5"/>
  <pageSetup paperSize="5" orientation="landscape" horizontalDpi="300" verticalDpi="300" r:id="rId1"/>
  <headerFooter alignWithMargins="0">
    <oddFooter>&amp;L&amp;"Arial,Regular"&amp;8 Dec 15, 2021 09:11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2023-02-14T20:12:42Z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