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b91\Documents\Budget\documents\FY16-17\9-25-15\"/>
    </mc:Choice>
  </mc:AlternateContent>
  <bookViews>
    <workbookView xWindow="0" yWindow="0" windowWidth="25125" windowHeight="13275"/>
  </bookViews>
  <sheets>
    <sheet name="Summary" sheetId="1" r:id="rId1"/>
    <sheet name="Numbers - for printing" sheetId="2" r:id="rId2"/>
  </sheets>
  <externalReferences>
    <externalReference r:id="rId3"/>
  </externalReferences>
  <definedNames>
    <definedName name="_xlnm.Print_Area" localSheetId="1">'Numbers - for printing'!$A$1:$J$34</definedName>
    <definedName name="_xlnm.Print_Area" localSheetId="0">Summary!$A$1:$J$83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2" l="1"/>
  <c r="C23" i="2" s="1"/>
  <c r="D19" i="2"/>
  <c r="E19" i="2"/>
  <c r="F19" i="2"/>
  <c r="G19" i="2"/>
  <c r="G23" i="2" s="1"/>
  <c r="H19" i="2"/>
  <c r="I19" i="2"/>
  <c r="B19" i="2"/>
  <c r="B22" i="2" s="1"/>
  <c r="B23" i="2"/>
  <c r="D23" i="2"/>
  <c r="E23" i="2"/>
  <c r="F23" i="2"/>
  <c r="H23" i="2"/>
  <c r="I23" i="2"/>
  <c r="B24" i="2"/>
  <c r="D24" i="2"/>
  <c r="E24" i="2"/>
  <c r="F24" i="2"/>
  <c r="H24" i="2"/>
  <c r="I24" i="2"/>
  <c r="B25" i="2"/>
  <c r="D25" i="2"/>
  <c r="E25" i="2"/>
  <c r="F25" i="2"/>
  <c r="H25" i="2"/>
  <c r="I25" i="2"/>
  <c r="B26" i="2"/>
  <c r="D26" i="2"/>
  <c r="E26" i="2"/>
  <c r="F26" i="2"/>
  <c r="H26" i="2"/>
  <c r="I26" i="2"/>
  <c r="B27" i="2"/>
  <c r="D27" i="2"/>
  <c r="E27" i="2"/>
  <c r="F27" i="2"/>
  <c r="H27" i="2"/>
  <c r="I27" i="2"/>
  <c r="B28" i="2"/>
  <c r="D28" i="2"/>
  <c r="E28" i="2"/>
  <c r="F28" i="2"/>
  <c r="H28" i="2"/>
  <c r="I28" i="2"/>
  <c r="B29" i="2"/>
  <c r="D29" i="2"/>
  <c r="E29" i="2"/>
  <c r="F29" i="2"/>
  <c r="H29" i="2"/>
  <c r="I29" i="2"/>
  <c r="B30" i="2"/>
  <c r="D30" i="2"/>
  <c r="E30" i="2"/>
  <c r="F30" i="2"/>
  <c r="H30" i="2"/>
  <c r="I30" i="2"/>
  <c r="B31" i="2"/>
  <c r="D31" i="2"/>
  <c r="E31" i="2"/>
  <c r="F31" i="2"/>
  <c r="H31" i="2"/>
  <c r="I31" i="2"/>
  <c r="B32" i="2"/>
  <c r="D32" i="2"/>
  <c r="E32" i="2"/>
  <c r="F32" i="2"/>
  <c r="H32" i="2"/>
  <c r="I32" i="2"/>
  <c r="B33" i="2"/>
  <c r="D33" i="2"/>
  <c r="E33" i="2"/>
  <c r="F33" i="2"/>
  <c r="H33" i="2"/>
  <c r="I33" i="2"/>
  <c r="I22" i="2"/>
  <c r="H22" i="2"/>
  <c r="F22" i="2"/>
  <c r="E22" i="2"/>
  <c r="D22" i="2"/>
  <c r="E94" i="1"/>
  <c r="E97" i="1"/>
  <c r="F97" i="1"/>
  <c r="G97" i="1"/>
  <c r="H97" i="1"/>
  <c r="I97" i="1"/>
  <c r="C97" i="1"/>
  <c r="D97" i="1"/>
  <c r="B97" i="1"/>
  <c r="F94" i="1"/>
  <c r="G94" i="1"/>
  <c r="H94" i="1"/>
  <c r="I94" i="1"/>
  <c r="C22" i="2" l="1"/>
  <c r="G22" i="2"/>
  <c r="G33" i="2"/>
  <c r="C33" i="2"/>
  <c r="G32" i="2"/>
  <c r="C32" i="2"/>
  <c r="G31" i="2"/>
  <c r="C31" i="2"/>
  <c r="G30" i="2"/>
  <c r="C30" i="2"/>
  <c r="G29" i="2"/>
  <c r="C29" i="2"/>
  <c r="G28" i="2"/>
  <c r="C28" i="2"/>
  <c r="G27" i="2"/>
  <c r="C27" i="2"/>
  <c r="G26" i="2"/>
  <c r="C26" i="2"/>
  <c r="G25" i="2"/>
  <c r="C25" i="2"/>
  <c r="G24" i="2"/>
  <c r="C24" i="2"/>
  <c r="B114" i="1" l="1"/>
  <c r="C114" i="1"/>
  <c r="D114" i="1"/>
  <c r="E114" i="1"/>
  <c r="F114" i="1"/>
  <c r="G114" i="1"/>
  <c r="H114" i="1"/>
  <c r="I114" i="1"/>
  <c r="B115" i="1"/>
  <c r="C115" i="1"/>
  <c r="D115" i="1"/>
  <c r="E115" i="1"/>
  <c r="F115" i="1"/>
  <c r="G115" i="1"/>
  <c r="H115" i="1"/>
  <c r="I115" i="1"/>
  <c r="E116" i="1"/>
  <c r="F116" i="1"/>
  <c r="G116" i="1"/>
  <c r="H116" i="1"/>
  <c r="I116" i="1"/>
  <c r="G117" i="1"/>
  <c r="H117" i="1"/>
  <c r="I117" i="1"/>
  <c r="G118" i="1"/>
  <c r="H118" i="1"/>
  <c r="I118" i="1"/>
  <c r="B119" i="1"/>
  <c r="C119" i="1"/>
  <c r="D119" i="1"/>
  <c r="E119" i="1"/>
  <c r="F119" i="1"/>
  <c r="G119" i="1"/>
  <c r="H119" i="1"/>
  <c r="I119" i="1"/>
  <c r="A131" i="1"/>
  <c r="D110" i="1" l="1"/>
  <c r="C110" i="1"/>
  <c r="B110" i="1"/>
  <c r="I107" i="1"/>
  <c r="I131" i="1" s="1"/>
  <c r="H107" i="1"/>
  <c r="H131" i="1" s="1"/>
  <c r="G107" i="1"/>
  <c r="G131" i="1" s="1"/>
  <c r="F107" i="1"/>
  <c r="F131" i="1" s="1"/>
  <c r="E107" i="1"/>
  <c r="I93" i="1"/>
  <c r="H93" i="1"/>
  <c r="G93" i="1"/>
  <c r="F93" i="1"/>
  <c r="E93" i="1"/>
  <c r="D93" i="1"/>
  <c r="C93" i="1"/>
  <c r="B93" i="1"/>
  <c r="I92" i="1"/>
  <c r="H92" i="1"/>
  <c r="G92" i="1"/>
  <c r="F92" i="1"/>
  <c r="E92" i="1"/>
  <c r="D92" i="1"/>
  <c r="D94" i="1" s="1"/>
  <c r="D107" i="1" s="1"/>
  <c r="D131" i="1" s="1"/>
  <c r="C92" i="1"/>
  <c r="C94" i="1" s="1"/>
  <c r="C107" i="1" s="1"/>
  <c r="C131" i="1" s="1"/>
  <c r="B92" i="1"/>
  <c r="B94" i="1" s="1"/>
  <c r="B107" i="1" s="1"/>
  <c r="B131" i="1" s="1"/>
  <c r="I91" i="1"/>
  <c r="H91" i="1"/>
  <c r="G91" i="1"/>
  <c r="F91" i="1"/>
  <c r="E91" i="1"/>
  <c r="D91" i="1"/>
  <c r="C91" i="1"/>
  <c r="B91" i="1"/>
  <c r="E90" i="1"/>
  <c r="D90" i="1"/>
  <c r="C90" i="1"/>
  <c r="B90" i="1"/>
  <c r="G89" i="1"/>
  <c r="F89" i="1"/>
  <c r="E89" i="1"/>
  <c r="D89" i="1"/>
  <c r="C89" i="1"/>
  <c r="B89" i="1"/>
  <c r="G88" i="1"/>
  <c r="F88" i="1"/>
  <c r="E88" i="1"/>
  <c r="D88" i="1"/>
  <c r="C88" i="1"/>
  <c r="B88" i="1"/>
  <c r="E131" i="1" l="1"/>
  <c r="E126" i="1"/>
  <c r="C123" i="1"/>
  <c r="C127" i="1"/>
  <c r="C120" i="1"/>
  <c r="C124" i="1"/>
  <c r="C128" i="1"/>
  <c r="C121" i="1"/>
  <c r="C125" i="1"/>
  <c r="C129" i="1"/>
  <c r="C122" i="1"/>
  <c r="C126" i="1"/>
  <c r="C130" i="1"/>
  <c r="G121" i="1"/>
  <c r="G125" i="1"/>
  <c r="G129" i="1"/>
  <c r="G123" i="1"/>
  <c r="G120" i="1"/>
  <c r="G128" i="1"/>
  <c r="G122" i="1"/>
  <c r="G126" i="1"/>
  <c r="G130" i="1"/>
  <c r="G127" i="1"/>
  <c r="G124" i="1"/>
  <c r="D120" i="1"/>
  <c r="D121" i="1"/>
  <c r="D125" i="1"/>
  <c r="D129" i="1"/>
  <c r="D122" i="1"/>
  <c r="D126" i="1"/>
  <c r="D130" i="1"/>
  <c r="D123" i="1"/>
  <c r="D127" i="1"/>
  <c r="D124" i="1"/>
  <c r="D128" i="1"/>
  <c r="H124" i="1"/>
  <c r="H128" i="1"/>
  <c r="H122" i="1"/>
  <c r="H126" i="1"/>
  <c r="H123" i="1"/>
  <c r="H121" i="1"/>
  <c r="H125" i="1"/>
  <c r="H129" i="1"/>
  <c r="H120" i="1"/>
  <c r="H130" i="1"/>
  <c r="H127" i="1"/>
  <c r="E121" i="1"/>
  <c r="E123" i="1"/>
  <c r="E127" i="1"/>
  <c r="E120" i="1"/>
  <c r="E125" i="1"/>
  <c r="E130" i="1"/>
  <c r="E124" i="1"/>
  <c r="E128" i="1"/>
  <c r="E129" i="1"/>
  <c r="E122" i="1"/>
  <c r="I123" i="1"/>
  <c r="I127" i="1"/>
  <c r="I120" i="1"/>
  <c r="I129" i="1"/>
  <c r="I126" i="1"/>
  <c r="I124" i="1"/>
  <c r="I128" i="1"/>
  <c r="I121" i="1"/>
  <c r="I125" i="1"/>
  <c r="I122" i="1"/>
  <c r="I130" i="1"/>
  <c r="B123" i="1"/>
  <c r="B127" i="1"/>
  <c r="B120" i="1"/>
  <c r="B124" i="1"/>
  <c r="B128" i="1"/>
  <c r="B121" i="1"/>
  <c r="B125" i="1"/>
  <c r="B129" i="1"/>
  <c r="B122" i="1"/>
  <c r="B126" i="1"/>
  <c r="B130" i="1"/>
  <c r="F121" i="1"/>
  <c r="F122" i="1"/>
  <c r="F126" i="1"/>
  <c r="F130" i="1"/>
  <c r="F128" i="1"/>
  <c r="F125" i="1"/>
  <c r="F120" i="1"/>
  <c r="F123" i="1"/>
  <c r="F127" i="1"/>
  <c r="F124" i="1"/>
  <c r="F129" i="1"/>
  <c r="I108" i="1"/>
  <c r="F108" i="1"/>
  <c r="E108" i="1"/>
  <c r="C108" i="1"/>
  <c r="G108" i="1"/>
  <c r="H108" i="1"/>
  <c r="D108" i="1"/>
  <c r="G132" i="1" l="1"/>
  <c r="D132" i="1"/>
  <c r="I132" i="1"/>
  <c r="C132" i="1"/>
  <c r="H132" i="1"/>
  <c r="B132" i="1"/>
  <c r="F132" i="1"/>
  <c r="E132" i="1"/>
  <c r="F90" i="1" l="1"/>
  <c r="G90" i="1" l="1"/>
  <c r="H88" i="1" l="1"/>
  <c r="H89" i="1"/>
  <c r="H90" i="1"/>
  <c r="I88" i="1" l="1"/>
  <c r="I89" i="1"/>
  <c r="I90" i="1"/>
  <c r="E110" i="1" l="1"/>
  <c r="F110" i="1" l="1"/>
  <c r="G110" i="1"/>
  <c r="I110" i="1"/>
  <c r="H110" i="1" l="1"/>
</calcChain>
</file>

<file path=xl/sharedStrings.xml><?xml version="1.0" encoding="utf-8"?>
<sst xmlns="http://schemas.openxmlformats.org/spreadsheetml/2006/main" count="140" uniqueCount="61">
  <si>
    <t>2013-14 Actuals</t>
  </si>
  <si>
    <t>2014-15 Actuals</t>
  </si>
  <si>
    <t>2015-16 Budget</t>
  </si>
  <si>
    <t>2016-17 Projection</t>
  </si>
  <si>
    <t>2017-18 Projection</t>
  </si>
  <si>
    <t>2018-19 Projection</t>
  </si>
  <si>
    <t>2019-20 Projection</t>
  </si>
  <si>
    <t>Expenditure Projection</t>
  </si>
  <si>
    <t>2012-13 Actuals</t>
  </si>
  <si>
    <t>Personnel Costs</t>
  </si>
  <si>
    <t xml:space="preserve">Administrator </t>
  </si>
  <si>
    <t xml:space="preserve">Faculty </t>
  </si>
  <si>
    <t xml:space="preserve">Staff </t>
  </si>
  <si>
    <t xml:space="preserve">TA/GA </t>
  </si>
  <si>
    <t xml:space="preserve">Student </t>
  </si>
  <si>
    <t>Benefits</t>
  </si>
  <si>
    <t>Annual increases: 2% sal, 6% ben</t>
  </si>
  <si>
    <t>Maintain/Improve Personnel</t>
  </si>
  <si>
    <t>Maintain/Improve Programs</t>
  </si>
  <si>
    <t>How to quantify?</t>
  </si>
  <si>
    <t>Aid only - need other components</t>
  </si>
  <si>
    <t xml:space="preserve">Maintain/Improve Facilities </t>
  </si>
  <si>
    <t>2% of CRV ($674 mil)</t>
  </si>
  <si>
    <t>Consumables</t>
  </si>
  <si>
    <t>Investment in Strategic Priorities</t>
  </si>
  <si>
    <t>Contingency/Emergencies</t>
  </si>
  <si>
    <t>Reductions/Reallocations</t>
  </si>
  <si>
    <t xml:space="preserve">Total Uses </t>
  </si>
  <si>
    <t>Annual Expenditure Increase %</t>
  </si>
  <si>
    <t>Net Increase/(Decrease)</t>
  </si>
  <si>
    <t>Maintain/Improve Brand</t>
  </si>
  <si>
    <t>Other Collections?</t>
  </si>
  <si>
    <t>Projected % Distribution</t>
  </si>
  <si>
    <t>Maintain/Improve Programs - NEED</t>
  </si>
  <si>
    <t>Maintain/Improve Brand - NEED</t>
  </si>
  <si>
    <t>19-20 = 1% of 15-16 Budget</t>
  </si>
  <si>
    <t>19-20 = 2% of 15-16 Budget</t>
  </si>
  <si>
    <t>19-20 = 4% of 15-16 Budget</t>
  </si>
  <si>
    <t xml:space="preserve">Maintain/Improve Students </t>
  </si>
  <si>
    <t>Maintain/Refresh Collections</t>
  </si>
  <si>
    <t>Maintain/Refresh Equipment, IT</t>
  </si>
  <si>
    <t>Est. IT @ $1.65 mil, +600k for equip.</t>
  </si>
  <si>
    <t>Assumes flat as other areas inc</t>
  </si>
  <si>
    <t>15-16 non-instructional efficiencies</t>
  </si>
  <si>
    <t>15-16 efficiencies</t>
  </si>
  <si>
    <t>19-20 = 4% of 15-16</t>
  </si>
  <si>
    <t>19-20 = 2% of 15-16</t>
  </si>
  <si>
    <t>Assumes flat</t>
  </si>
  <si>
    <t>ITS-1.65 mil,600k-equip.</t>
  </si>
  <si>
    <t>Aid and Stdnt Asst</t>
  </si>
  <si>
    <t>19-20 = 1% of 15-16</t>
  </si>
  <si>
    <t>Library only-Other?</t>
  </si>
  <si>
    <t>Assumptions</t>
  </si>
  <si>
    <t>Inc: 2% sal/6% ben</t>
  </si>
  <si>
    <t>Strategic Budget Categories Projection</t>
  </si>
  <si>
    <t>Maintain/Improve Facilities</t>
  </si>
  <si>
    <t>Contingency/Emergencies (4%)</t>
  </si>
  <si>
    <t>Investment in Strategic Priorities (2%)</t>
  </si>
  <si>
    <t>Maintain/Improve Facilities (2% CRV)</t>
  </si>
  <si>
    <t>Note: Most numbers are rounded to the nearest 100,000</t>
  </si>
  <si>
    <t>Reflects attempt to implement Dennis' suggested percentages (as a % of 2015-16 budget) by 2019-20, with a phased in approach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</si>
</sst>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 Light"/>
      <family val="2"/>
      <scheme val="maj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Microsoft Sans Serif"/>
      <family val="2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164" fontId="3" fillId="0" borderId="0" xfId="1" applyNumberFormat="1" applyFont="1" applyFill="1" applyAlignment="1">
      <alignment horizontal="center" vertical="center" wrapText="1"/>
    </xf>
    <xf numFmtId="0" fontId="4" fillId="0" borderId="0" xfId="0" applyFont="1" applyFill="1"/>
    <xf numFmtId="41" fontId="4" fillId="0" borderId="0" xfId="1" applyNumberFormat="1" applyFont="1" applyFill="1" applyBorder="1" applyAlignment="1">
      <alignment horizontal="center"/>
    </xf>
    <xf numFmtId="0" fontId="6" fillId="2" borderId="1" xfId="0" applyFont="1" applyFill="1" applyBorder="1"/>
    <xf numFmtId="0" fontId="7" fillId="0" borderId="0" xfId="0" applyFont="1"/>
    <xf numFmtId="0" fontId="4" fillId="0" borderId="0" xfId="0" applyFont="1"/>
    <xf numFmtId="41" fontId="6" fillId="0" borderId="0" xfId="1" applyNumberFormat="1" applyFont="1" applyBorder="1" applyAlignment="1">
      <alignment horizontal="center"/>
    </xf>
    <xf numFmtId="165" fontId="4" fillId="0" borderId="0" xfId="2" applyNumberFormat="1" applyFont="1" applyBorder="1" applyAlignment="1">
      <alignment horizontal="right"/>
    </xf>
    <xf numFmtId="41" fontId="4" fillId="0" borderId="0" xfId="1" applyNumberFormat="1" applyFont="1" applyBorder="1" applyAlignment="1">
      <alignment horizontal="center"/>
    </xf>
    <xf numFmtId="0" fontId="4" fillId="0" borderId="0" xfId="0" applyFont="1" applyFill="1" applyAlignment="1">
      <alignment horizontal="left" indent="1"/>
    </xf>
    <xf numFmtId="0" fontId="4" fillId="0" borderId="0" xfId="0" applyFont="1" applyFill="1" applyBorder="1"/>
    <xf numFmtId="0" fontId="4" fillId="0" borderId="2" xfId="0" applyFont="1" applyFill="1" applyBorder="1"/>
    <xf numFmtId="41" fontId="4" fillId="0" borderId="2" xfId="1" applyNumberFormat="1" applyFont="1" applyFill="1" applyBorder="1" applyAlignment="1">
      <alignment horizontal="center"/>
    </xf>
    <xf numFmtId="0" fontId="5" fillId="0" borderId="0" xfId="0" applyFont="1"/>
    <xf numFmtId="41" fontId="5" fillId="0" borderId="0" xfId="0" applyNumberFormat="1" applyFont="1"/>
    <xf numFmtId="0" fontId="5" fillId="3" borderId="0" xfId="0" applyFont="1" applyFill="1"/>
    <xf numFmtId="0" fontId="0" fillId="3" borderId="0" xfId="0" applyFill="1"/>
    <xf numFmtId="0" fontId="4" fillId="0" borderId="0" xfId="3" applyFont="1" applyFill="1" applyBorder="1"/>
    <xf numFmtId="41" fontId="4" fillId="2" borderId="1" xfId="1" applyNumberFormat="1" applyFont="1" applyFill="1" applyBorder="1" applyAlignment="1">
      <alignment horizontal="center"/>
    </xf>
    <xf numFmtId="0" fontId="6" fillId="0" borderId="1" xfId="0" applyFont="1" applyFill="1" applyBorder="1"/>
    <xf numFmtId="41" fontId="4" fillId="0" borderId="1" xfId="1" applyNumberFormat="1" applyFont="1" applyFill="1" applyBorder="1" applyAlignment="1">
      <alignment horizontal="center"/>
    </xf>
    <xf numFmtId="9" fontId="0" fillId="0" borderId="0" xfId="2" applyFont="1"/>
    <xf numFmtId="0" fontId="6" fillId="0" borderId="0" xfId="0" applyFont="1" applyFill="1" applyBorder="1"/>
    <xf numFmtId="9" fontId="4" fillId="0" borderId="2" xfId="2" applyFont="1" applyFill="1" applyBorder="1" applyAlignment="1">
      <alignment horizontal="center"/>
    </xf>
    <xf numFmtId="9" fontId="4" fillId="0" borderId="0" xfId="2" applyFont="1" applyFill="1" applyBorder="1" applyAlignment="1">
      <alignment horizontal="center"/>
    </xf>
    <xf numFmtId="9" fontId="4" fillId="2" borderId="1" xfId="2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0" fontId="9" fillId="0" borderId="0" xfId="0" applyFont="1"/>
    <xf numFmtId="165" fontId="4" fillId="0" borderId="2" xfId="2" applyNumberFormat="1" applyFont="1" applyFill="1" applyBorder="1" applyAlignment="1">
      <alignment horizontal="center"/>
    </xf>
    <xf numFmtId="165" fontId="4" fillId="0" borderId="0" xfId="2" applyNumberFormat="1" applyFont="1" applyFill="1" applyBorder="1" applyAlignment="1">
      <alignment horizontal="center"/>
    </xf>
    <xf numFmtId="0" fontId="10" fillId="0" borderId="0" xfId="0" applyFont="1"/>
    <xf numFmtId="165" fontId="4" fillId="0" borderId="3" xfId="2" applyNumberFormat="1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F9A3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Strategic Gap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380016383577244E-2"/>
          <c:y val="0.12286544045456585"/>
          <c:w val="0.75346450254768971"/>
          <c:h val="0.80028728586586928"/>
        </c:manualLayout>
      </c:layout>
      <c:lineChart>
        <c:grouping val="standard"/>
        <c:varyColors val="0"/>
        <c:ser>
          <c:idx val="0"/>
          <c:order val="0"/>
          <c:tx>
            <c:strRef>
              <c:f>'[1]Strategic Gap'!$A$2</c:f>
              <c:strCache>
                <c:ptCount val="1"/>
                <c:pt idx="0">
                  <c:v>Strategically Balanced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  <a:tailEnd type="arrow"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0.17734395074605983"/>
                  <c:y val="-5.3002071442598234E-2"/>
                </c:manualLayout>
              </c:layout>
              <c:tx>
                <c:rich>
                  <a:bodyPr/>
                  <a:lstStyle/>
                  <a:p>
                    <a:fld id="{C4644390-F91E-41E4-A6F3-98575E8B9824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'[1]Strategic Gap'!$B$1:$F$1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'[1]Strategic Gap'!$B$2:$F$2</c:f>
              <c:numCache>
                <c:formatCode>General</c:formatCode>
                <c:ptCount val="5"/>
                <c:pt idx="0">
                  <c:v>124981637</c:v>
                </c:pt>
                <c:pt idx="1">
                  <c:v>133209443.44</c:v>
                </c:pt>
                <c:pt idx="2">
                  <c:v>141816889.82932311</c:v>
                </c:pt>
                <c:pt idx="3">
                  <c:v>150697468.12984559</c:v>
                </c:pt>
                <c:pt idx="4">
                  <c:v>160212102.77381465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'[1]Strategic Gap'!$A$3</c:f>
              <c:strCache>
                <c:ptCount val="1"/>
                <c:pt idx="0">
                  <c:v>Financially Balanced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  <a:tailEnd type="arrow"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0.1713397275259817"/>
                  <c:y val="7.4509346830439444E-2"/>
                </c:manualLayout>
              </c:layout>
              <c:tx>
                <c:rich>
                  <a:bodyPr/>
                  <a:lstStyle/>
                  <a:p>
                    <a:fld id="{557527AA-C85C-4B6D-85A4-44903274B8A1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'[1]Strategic Gap'!$B$1:$F$1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'[1]Strategic Gap'!$B$3:$F$3</c:f>
              <c:numCache>
                <c:formatCode>General</c:formatCode>
                <c:ptCount val="5"/>
                <c:pt idx="0">
                  <c:v>124981637</c:v>
                </c:pt>
                <c:pt idx="1">
                  <c:v>127471471.69999999</c:v>
                </c:pt>
                <c:pt idx="2">
                  <c:v>129650174.31760387</c:v>
                </c:pt>
                <c:pt idx="3">
                  <c:v>131702240.70395595</c:v>
                </c:pt>
                <c:pt idx="4">
                  <c:v>133793348.41803508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622376"/>
        <c:axId val="360629432"/>
      </c:lineChart>
      <c:catAx>
        <c:axId val="360622376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629432"/>
        <c:crosses val="autoZero"/>
        <c:auto val="1"/>
        <c:lblAlgn val="ctr"/>
        <c:lblOffset val="100"/>
        <c:noMultiLvlLbl val="0"/>
      </c:catAx>
      <c:valAx>
        <c:axId val="360629432"/>
        <c:scaling>
          <c:orientation val="minMax"/>
          <c:min val="1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62237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5255831630227316E-2"/>
                <c:y val="0.42243177286731848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Strategic Categories Projection (excluding reserves)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810882328920851E-2"/>
          <c:y val="9.774111813929634E-2"/>
          <c:w val="0.63614297053064672"/>
          <c:h val="0.801406750728094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Summary!$A$87</c:f>
              <c:strCache>
                <c:ptCount val="1"/>
                <c:pt idx="0">
                  <c:v>Personnel Costs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Summary!$B$86:$I$86</c:f>
              <c:strCache>
                <c:ptCount val="8"/>
                <c:pt idx="0">
                  <c:v>2012-13 Actuals</c:v>
                </c:pt>
                <c:pt idx="1">
                  <c:v>2013-14 Actuals</c:v>
                </c:pt>
                <c:pt idx="2">
                  <c:v>2014-15 Actuals</c:v>
                </c:pt>
                <c:pt idx="3">
                  <c:v>2015-16 Budget</c:v>
                </c:pt>
                <c:pt idx="4">
                  <c:v>2016-17 Projection</c:v>
                </c:pt>
                <c:pt idx="5">
                  <c:v>2017-18 Projection</c:v>
                </c:pt>
                <c:pt idx="6">
                  <c:v>2018-19 Projection</c:v>
                </c:pt>
                <c:pt idx="7">
                  <c:v>2019-20 Projection</c:v>
                </c:pt>
              </c:strCache>
            </c:strRef>
          </c:cat>
          <c:val>
            <c:numRef>
              <c:f>Summary!$B$87:$I$87</c:f>
            </c:numRef>
          </c:val>
        </c:ser>
        <c:ser>
          <c:idx val="1"/>
          <c:order val="1"/>
          <c:tx>
            <c:strRef>
              <c:f>Summary!$A$88</c:f>
              <c:strCache>
                <c:ptCount val="1"/>
                <c:pt idx="0">
                  <c:v>Administrator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Summary!$B$86:$I$86</c:f>
              <c:strCache>
                <c:ptCount val="8"/>
                <c:pt idx="0">
                  <c:v>2012-13 Actuals</c:v>
                </c:pt>
                <c:pt idx="1">
                  <c:v>2013-14 Actuals</c:v>
                </c:pt>
                <c:pt idx="2">
                  <c:v>2014-15 Actuals</c:v>
                </c:pt>
                <c:pt idx="3">
                  <c:v>2015-16 Budget</c:v>
                </c:pt>
                <c:pt idx="4">
                  <c:v>2016-17 Projection</c:v>
                </c:pt>
                <c:pt idx="5">
                  <c:v>2017-18 Projection</c:v>
                </c:pt>
                <c:pt idx="6">
                  <c:v>2018-19 Projection</c:v>
                </c:pt>
                <c:pt idx="7">
                  <c:v>2019-20 Projection</c:v>
                </c:pt>
              </c:strCache>
            </c:strRef>
          </c:cat>
          <c:val>
            <c:numRef>
              <c:f>Summary!$B$88:$I$88</c:f>
            </c:numRef>
          </c:val>
        </c:ser>
        <c:ser>
          <c:idx val="2"/>
          <c:order val="2"/>
          <c:tx>
            <c:strRef>
              <c:f>Summary!$A$89</c:f>
              <c:strCache>
                <c:ptCount val="1"/>
                <c:pt idx="0">
                  <c:v>Faculty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Summary!$B$86:$I$86</c:f>
              <c:strCache>
                <c:ptCount val="8"/>
                <c:pt idx="0">
                  <c:v>2012-13 Actuals</c:v>
                </c:pt>
                <c:pt idx="1">
                  <c:v>2013-14 Actuals</c:v>
                </c:pt>
                <c:pt idx="2">
                  <c:v>2014-15 Actuals</c:v>
                </c:pt>
                <c:pt idx="3">
                  <c:v>2015-16 Budget</c:v>
                </c:pt>
                <c:pt idx="4">
                  <c:v>2016-17 Projection</c:v>
                </c:pt>
                <c:pt idx="5">
                  <c:v>2017-18 Projection</c:v>
                </c:pt>
                <c:pt idx="6">
                  <c:v>2018-19 Projection</c:v>
                </c:pt>
                <c:pt idx="7">
                  <c:v>2019-20 Projection</c:v>
                </c:pt>
              </c:strCache>
            </c:strRef>
          </c:cat>
          <c:val>
            <c:numRef>
              <c:f>Summary!$B$89:$I$89</c:f>
            </c:numRef>
          </c:val>
        </c:ser>
        <c:ser>
          <c:idx val="3"/>
          <c:order val="3"/>
          <c:tx>
            <c:strRef>
              <c:f>Summary!$A$90</c:f>
              <c:strCache>
                <c:ptCount val="1"/>
                <c:pt idx="0">
                  <c:v>Staff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Summary!$B$86:$I$86</c:f>
              <c:strCache>
                <c:ptCount val="8"/>
                <c:pt idx="0">
                  <c:v>2012-13 Actuals</c:v>
                </c:pt>
                <c:pt idx="1">
                  <c:v>2013-14 Actuals</c:v>
                </c:pt>
                <c:pt idx="2">
                  <c:v>2014-15 Actuals</c:v>
                </c:pt>
                <c:pt idx="3">
                  <c:v>2015-16 Budget</c:v>
                </c:pt>
                <c:pt idx="4">
                  <c:v>2016-17 Projection</c:v>
                </c:pt>
                <c:pt idx="5">
                  <c:v>2017-18 Projection</c:v>
                </c:pt>
                <c:pt idx="6">
                  <c:v>2018-19 Projection</c:v>
                </c:pt>
                <c:pt idx="7">
                  <c:v>2019-20 Projection</c:v>
                </c:pt>
              </c:strCache>
            </c:strRef>
          </c:cat>
          <c:val>
            <c:numRef>
              <c:f>Summary!$B$90:$I$90</c:f>
            </c:numRef>
          </c:val>
        </c:ser>
        <c:ser>
          <c:idx val="4"/>
          <c:order val="4"/>
          <c:tx>
            <c:strRef>
              <c:f>Summary!$A$91</c:f>
              <c:strCache>
                <c:ptCount val="1"/>
                <c:pt idx="0">
                  <c:v>TA/GA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Summary!$B$86:$I$86</c:f>
              <c:strCache>
                <c:ptCount val="8"/>
                <c:pt idx="0">
                  <c:v>2012-13 Actuals</c:v>
                </c:pt>
                <c:pt idx="1">
                  <c:v>2013-14 Actuals</c:v>
                </c:pt>
                <c:pt idx="2">
                  <c:v>2014-15 Actuals</c:v>
                </c:pt>
                <c:pt idx="3">
                  <c:v>2015-16 Budget</c:v>
                </c:pt>
                <c:pt idx="4">
                  <c:v>2016-17 Projection</c:v>
                </c:pt>
                <c:pt idx="5">
                  <c:v>2017-18 Projection</c:v>
                </c:pt>
                <c:pt idx="6">
                  <c:v>2018-19 Projection</c:v>
                </c:pt>
                <c:pt idx="7">
                  <c:v>2019-20 Projection</c:v>
                </c:pt>
              </c:strCache>
            </c:strRef>
          </c:cat>
          <c:val>
            <c:numRef>
              <c:f>Summary!$B$91:$I$91</c:f>
            </c:numRef>
          </c:val>
        </c:ser>
        <c:ser>
          <c:idx val="5"/>
          <c:order val="5"/>
          <c:tx>
            <c:strRef>
              <c:f>Summary!$A$92</c:f>
              <c:strCache>
                <c:ptCount val="1"/>
                <c:pt idx="0">
                  <c:v>Student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Summary!$B$86:$I$86</c:f>
              <c:strCache>
                <c:ptCount val="8"/>
                <c:pt idx="0">
                  <c:v>2012-13 Actuals</c:v>
                </c:pt>
                <c:pt idx="1">
                  <c:v>2013-14 Actuals</c:v>
                </c:pt>
                <c:pt idx="2">
                  <c:v>2014-15 Actuals</c:v>
                </c:pt>
                <c:pt idx="3">
                  <c:v>2015-16 Budget</c:v>
                </c:pt>
                <c:pt idx="4">
                  <c:v>2016-17 Projection</c:v>
                </c:pt>
                <c:pt idx="5">
                  <c:v>2017-18 Projection</c:v>
                </c:pt>
                <c:pt idx="6">
                  <c:v>2018-19 Projection</c:v>
                </c:pt>
                <c:pt idx="7">
                  <c:v>2019-20 Projection</c:v>
                </c:pt>
              </c:strCache>
            </c:strRef>
          </c:cat>
          <c:val>
            <c:numRef>
              <c:f>Summary!$B$92:$I$92</c:f>
            </c:numRef>
          </c:val>
        </c:ser>
        <c:ser>
          <c:idx val="6"/>
          <c:order val="6"/>
          <c:tx>
            <c:strRef>
              <c:f>Summary!$A$93</c:f>
              <c:strCache>
                <c:ptCount val="1"/>
                <c:pt idx="0">
                  <c:v>Benefits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Summary!$B$86:$I$86</c:f>
              <c:strCache>
                <c:ptCount val="8"/>
                <c:pt idx="0">
                  <c:v>2012-13 Actuals</c:v>
                </c:pt>
                <c:pt idx="1">
                  <c:v>2013-14 Actuals</c:v>
                </c:pt>
                <c:pt idx="2">
                  <c:v>2014-15 Actuals</c:v>
                </c:pt>
                <c:pt idx="3">
                  <c:v>2015-16 Budget</c:v>
                </c:pt>
                <c:pt idx="4">
                  <c:v>2016-17 Projection</c:v>
                </c:pt>
                <c:pt idx="5">
                  <c:v>2017-18 Projection</c:v>
                </c:pt>
                <c:pt idx="6">
                  <c:v>2018-19 Projection</c:v>
                </c:pt>
                <c:pt idx="7">
                  <c:v>2019-20 Projection</c:v>
                </c:pt>
              </c:strCache>
            </c:strRef>
          </c:cat>
          <c:val>
            <c:numRef>
              <c:f>Summary!$B$93:$I$93</c:f>
            </c:numRef>
          </c:val>
        </c:ser>
        <c:ser>
          <c:idx val="7"/>
          <c:order val="7"/>
          <c:tx>
            <c:strRef>
              <c:f>Summary!$A$94</c:f>
              <c:strCache>
                <c:ptCount val="1"/>
                <c:pt idx="0">
                  <c:v>Personnel Costs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Summary!$B$86:$I$86</c:f>
              <c:strCache>
                <c:ptCount val="8"/>
                <c:pt idx="0">
                  <c:v>2012-13 Actuals</c:v>
                </c:pt>
                <c:pt idx="1">
                  <c:v>2013-14 Actuals</c:v>
                </c:pt>
                <c:pt idx="2">
                  <c:v>2014-15 Actuals</c:v>
                </c:pt>
                <c:pt idx="3">
                  <c:v>2015-16 Budget</c:v>
                </c:pt>
                <c:pt idx="4">
                  <c:v>2016-17 Projection</c:v>
                </c:pt>
                <c:pt idx="5">
                  <c:v>2017-18 Projection</c:v>
                </c:pt>
                <c:pt idx="6">
                  <c:v>2018-19 Projection</c:v>
                </c:pt>
                <c:pt idx="7">
                  <c:v>2019-20 Projection</c:v>
                </c:pt>
              </c:strCache>
            </c:strRef>
          </c:cat>
          <c:val>
            <c:numRef>
              <c:f>Summary!$B$94:$I$94</c:f>
              <c:numCache>
                <c:formatCode>_(* #,##0_);_(* \(#,##0\);_(* "-"_);_(@_)</c:formatCode>
                <c:ptCount val="8"/>
                <c:pt idx="0">
                  <c:v>83400000</c:v>
                </c:pt>
                <c:pt idx="1">
                  <c:v>86600000</c:v>
                </c:pt>
                <c:pt idx="2">
                  <c:v>90600000</c:v>
                </c:pt>
                <c:pt idx="3">
                  <c:v>93250000</c:v>
                </c:pt>
                <c:pt idx="4">
                  <c:v>95800000</c:v>
                </c:pt>
                <c:pt idx="5">
                  <c:v>98300000</c:v>
                </c:pt>
                <c:pt idx="6">
                  <c:v>101700000</c:v>
                </c:pt>
                <c:pt idx="7">
                  <c:v>105300000</c:v>
                </c:pt>
              </c:numCache>
            </c:numRef>
          </c:val>
        </c:ser>
        <c:ser>
          <c:idx val="8"/>
          <c:order val="8"/>
          <c:tx>
            <c:strRef>
              <c:f>Summary!$A$95</c:f>
              <c:strCache>
                <c:ptCount val="1"/>
                <c:pt idx="0">
                  <c:v>Maintain/Improve Personnel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Summary!$B$86:$I$86</c:f>
              <c:strCache>
                <c:ptCount val="8"/>
                <c:pt idx="0">
                  <c:v>2012-13 Actuals</c:v>
                </c:pt>
                <c:pt idx="1">
                  <c:v>2013-14 Actuals</c:v>
                </c:pt>
                <c:pt idx="2">
                  <c:v>2014-15 Actuals</c:v>
                </c:pt>
                <c:pt idx="3">
                  <c:v>2015-16 Budget</c:v>
                </c:pt>
                <c:pt idx="4">
                  <c:v>2016-17 Projection</c:v>
                </c:pt>
                <c:pt idx="5">
                  <c:v>2017-18 Projection</c:v>
                </c:pt>
                <c:pt idx="6">
                  <c:v>2018-19 Projection</c:v>
                </c:pt>
                <c:pt idx="7">
                  <c:v>2019-20 Projection</c:v>
                </c:pt>
              </c:strCache>
            </c:strRef>
          </c:cat>
          <c:val>
            <c:numRef>
              <c:f>Summary!$B$95:$I$95</c:f>
              <c:numCache>
                <c:formatCode>_(* #,##0_);_(* \(#,##0\);_(* "-"_);_(@_)</c:formatCode>
                <c:ptCount val="8"/>
                <c:pt idx="0">
                  <c:v>1100000</c:v>
                </c:pt>
                <c:pt idx="1">
                  <c:v>1200000</c:v>
                </c:pt>
                <c:pt idx="2">
                  <c:v>1300000</c:v>
                </c:pt>
                <c:pt idx="3">
                  <c:v>650000</c:v>
                </c:pt>
                <c:pt idx="4">
                  <c:v>800000</c:v>
                </c:pt>
                <c:pt idx="5">
                  <c:v>900000</c:v>
                </c:pt>
                <c:pt idx="6">
                  <c:v>1100000</c:v>
                </c:pt>
                <c:pt idx="7">
                  <c:v>1200000</c:v>
                </c:pt>
              </c:numCache>
            </c:numRef>
          </c:val>
        </c:ser>
        <c:ser>
          <c:idx val="9"/>
          <c:order val="9"/>
          <c:tx>
            <c:strRef>
              <c:f>Summary!$A$96</c:f>
              <c:strCache>
                <c:ptCount val="1"/>
                <c:pt idx="0">
                  <c:v>Maintain/Improve Programs - NEED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Summary!$B$86:$I$86</c:f>
              <c:strCache>
                <c:ptCount val="8"/>
                <c:pt idx="0">
                  <c:v>2012-13 Actuals</c:v>
                </c:pt>
                <c:pt idx="1">
                  <c:v>2013-14 Actuals</c:v>
                </c:pt>
                <c:pt idx="2">
                  <c:v>2014-15 Actuals</c:v>
                </c:pt>
                <c:pt idx="3">
                  <c:v>2015-16 Budget</c:v>
                </c:pt>
                <c:pt idx="4">
                  <c:v>2016-17 Projection</c:v>
                </c:pt>
                <c:pt idx="5">
                  <c:v>2017-18 Projection</c:v>
                </c:pt>
                <c:pt idx="6">
                  <c:v>2018-19 Projection</c:v>
                </c:pt>
                <c:pt idx="7">
                  <c:v>2019-20 Projection</c:v>
                </c:pt>
              </c:strCache>
            </c:strRef>
          </c:cat>
          <c:val>
            <c:numRef>
              <c:f>Summary!$B$96:$I$96</c:f>
              <c:numCache>
                <c:formatCode>_(* #,##0_);_(* \(#,##0\);_(* "-"_);_(@_)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0"/>
          <c:order val="10"/>
          <c:tx>
            <c:strRef>
              <c:f>Summary!$A$97</c:f>
              <c:strCache>
                <c:ptCount val="1"/>
                <c:pt idx="0">
                  <c:v>Maintain/Improve Students 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Summary!$B$86:$I$86</c:f>
              <c:strCache>
                <c:ptCount val="8"/>
                <c:pt idx="0">
                  <c:v>2012-13 Actuals</c:v>
                </c:pt>
                <c:pt idx="1">
                  <c:v>2013-14 Actuals</c:v>
                </c:pt>
                <c:pt idx="2">
                  <c:v>2014-15 Actuals</c:v>
                </c:pt>
                <c:pt idx="3">
                  <c:v>2015-16 Budget</c:v>
                </c:pt>
                <c:pt idx="4">
                  <c:v>2016-17 Projection</c:v>
                </c:pt>
                <c:pt idx="5">
                  <c:v>2017-18 Projection</c:v>
                </c:pt>
                <c:pt idx="6">
                  <c:v>2018-19 Projection</c:v>
                </c:pt>
                <c:pt idx="7">
                  <c:v>2019-20 Projection</c:v>
                </c:pt>
              </c:strCache>
            </c:strRef>
          </c:cat>
          <c:val>
            <c:numRef>
              <c:f>Summary!$B$97:$I$97</c:f>
              <c:numCache>
                <c:formatCode>_(* #,##0_);_(* \(#,##0\);_(* "-"_);_(@_)</c:formatCode>
                <c:ptCount val="8"/>
                <c:pt idx="0">
                  <c:v>15100000</c:v>
                </c:pt>
                <c:pt idx="1">
                  <c:v>14400000</c:v>
                </c:pt>
                <c:pt idx="2">
                  <c:v>13900000</c:v>
                </c:pt>
                <c:pt idx="3">
                  <c:v>14200000</c:v>
                </c:pt>
                <c:pt idx="4">
                  <c:v>14300000</c:v>
                </c:pt>
                <c:pt idx="5">
                  <c:v>14400000</c:v>
                </c:pt>
                <c:pt idx="6">
                  <c:v>14500000</c:v>
                </c:pt>
                <c:pt idx="7">
                  <c:v>14600000</c:v>
                </c:pt>
              </c:numCache>
            </c:numRef>
          </c:val>
        </c:ser>
        <c:ser>
          <c:idx val="11"/>
          <c:order val="11"/>
          <c:tx>
            <c:strRef>
              <c:f>Summary!$A$98</c:f>
              <c:strCache>
                <c:ptCount val="1"/>
                <c:pt idx="0">
                  <c:v>Maintain/Refresh Collections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Summary!$B$86:$I$86</c:f>
              <c:strCache>
                <c:ptCount val="8"/>
                <c:pt idx="0">
                  <c:v>2012-13 Actuals</c:v>
                </c:pt>
                <c:pt idx="1">
                  <c:v>2013-14 Actuals</c:v>
                </c:pt>
                <c:pt idx="2">
                  <c:v>2014-15 Actuals</c:v>
                </c:pt>
                <c:pt idx="3">
                  <c:v>2015-16 Budget</c:v>
                </c:pt>
                <c:pt idx="4">
                  <c:v>2016-17 Projection</c:v>
                </c:pt>
                <c:pt idx="5">
                  <c:v>2017-18 Projection</c:v>
                </c:pt>
                <c:pt idx="6">
                  <c:v>2018-19 Projection</c:v>
                </c:pt>
                <c:pt idx="7">
                  <c:v>2019-20 Projection</c:v>
                </c:pt>
              </c:strCache>
            </c:strRef>
          </c:cat>
          <c:val>
            <c:numRef>
              <c:f>Summary!$B$98:$I$98</c:f>
              <c:numCache>
                <c:formatCode>_(* #,##0_);_(* \(#,##0\);_(* "-"_);_(@_)</c:formatCode>
                <c:ptCount val="8"/>
                <c:pt idx="0">
                  <c:v>100000</c:v>
                </c:pt>
                <c:pt idx="1">
                  <c:v>200000</c:v>
                </c:pt>
                <c:pt idx="2">
                  <c:v>100000</c:v>
                </c:pt>
                <c:pt idx="3">
                  <c:v>300000</c:v>
                </c:pt>
                <c:pt idx="4">
                  <c:v>300000</c:v>
                </c:pt>
                <c:pt idx="5">
                  <c:v>300000</c:v>
                </c:pt>
                <c:pt idx="6">
                  <c:v>300000</c:v>
                </c:pt>
                <c:pt idx="7">
                  <c:v>300000</c:v>
                </c:pt>
              </c:numCache>
            </c:numRef>
          </c:val>
        </c:ser>
        <c:ser>
          <c:idx val="12"/>
          <c:order val="12"/>
          <c:tx>
            <c:strRef>
              <c:f>Summary!$A$99</c:f>
              <c:strCache>
                <c:ptCount val="1"/>
                <c:pt idx="0">
                  <c:v>Maintain/Refresh Equipment, IT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Summary!$B$86:$I$86</c:f>
              <c:strCache>
                <c:ptCount val="8"/>
                <c:pt idx="0">
                  <c:v>2012-13 Actuals</c:v>
                </c:pt>
                <c:pt idx="1">
                  <c:v>2013-14 Actuals</c:v>
                </c:pt>
                <c:pt idx="2">
                  <c:v>2014-15 Actuals</c:v>
                </c:pt>
                <c:pt idx="3">
                  <c:v>2015-16 Budget</c:v>
                </c:pt>
                <c:pt idx="4">
                  <c:v>2016-17 Projection</c:v>
                </c:pt>
                <c:pt idx="5">
                  <c:v>2017-18 Projection</c:v>
                </c:pt>
                <c:pt idx="6">
                  <c:v>2018-19 Projection</c:v>
                </c:pt>
                <c:pt idx="7">
                  <c:v>2019-20 Projection</c:v>
                </c:pt>
              </c:strCache>
            </c:strRef>
          </c:cat>
          <c:val>
            <c:numRef>
              <c:f>Summary!$B$99:$I$99</c:f>
              <c:numCache>
                <c:formatCode>_(* #,##0_);_(* \(#,##0\);_(* "-"_);_(@_)</c:formatCode>
                <c:ptCount val="8"/>
                <c:pt idx="0">
                  <c:v>1600000</c:v>
                </c:pt>
                <c:pt idx="1">
                  <c:v>1700000</c:v>
                </c:pt>
                <c:pt idx="2">
                  <c:v>2200000</c:v>
                </c:pt>
                <c:pt idx="3">
                  <c:v>500000</c:v>
                </c:pt>
                <c:pt idx="4">
                  <c:v>1000000</c:v>
                </c:pt>
                <c:pt idx="5">
                  <c:v>1400000</c:v>
                </c:pt>
                <c:pt idx="6">
                  <c:v>1800000</c:v>
                </c:pt>
                <c:pt idx="7">
                  <c:v>2300000</c:v>
                </c:pt>
              </c:numCache>
            </c:numRef>
          </c:val>
        </c:ser>
        <c:ser>
          <c:idx val="13"/>
          <c:order val="13"/>
          <c:tx>
            <c:strRef>
              <c:f>Summary!$A$100</c:f>
              <c:strCache>
                <c:ptCount val="1"/>
                <c:pt idx="0">
                  <c:v>Maintain/Improve Facilities (2% CRV)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Summary!$B$86:$I$86</c:f>
              <c:strCache>
                <c:ptCount val="8"/>
                <c:pt idx="0">
                  <c:v>2012-13 Actuals</c:v>
                </c:pt>
                <c:pt idx="1">
                  <c:v>2013-14 Actuals</c:v>
                </c:pt>
                <c:pt idx="2">
                  <c:v>2014-15 Actuals</c:v>
                </c:pt>
                <c:pt idx="3">
                  <c:v>2015-16 Budget</c:v>
                </c:pt>
                <c:pt idx="4">
                  <c:v>2016-17 Projection</c:v>
                </c:pt>
                <c:pt idx="5">
                  <c:v>2017-18 Projection</c:v>
                </c:pt>
                <c:pt idx="6">
                  <c:v>2018-19 Projection</c:v>
                </c:pt>
                <c:pt idx="7">
                  <c:v>2019-20 Projection</c:v>
                </c:pt>
              </c:strCache>
            </c:strRef>
          </c:cat>
          <c:val>
            <c:numRef>
              <c:f>Summary!$B$100:$I$100</c:f>
              <c:numCache>
                <c:formatCode>_(* #,##0_);_(* \(#,##0\);_(* "-"_);_(@_)</c:formatCode>
                <c:ptCount val="8"/>
                <c:pt idx="0">
                  <c:v>1600000</c:v>
                </c:pt>
                <c:pt idx="1">
                  <c:v>2600000</c:v>
                </c:pt>
                <c:pt idx="2">
                  <c:v>1000000</c:v>
                </c:pt>
                <c:pt idx="3">
                  <c:v>700000</c:v>
                </c:pt>
                <c:pt idx="4">
                  <c:v>3400000</c:v>
                </c:pt>
                <c:pt idx="5">
                  <c:v>7000000</c:v>
                </c:pt>
                <c:pt idx="6">
                  <c:v>10000000</c:v>
                </c:pt>
                <c:pt idx="7">
                  <c:v>13500000</c:v>
                </c:pt>
              </c:numCache>
            </c:numRef>
          </c:val>
        </c:ser>
        <c:ser>
          <c:idx val="14"/>
          <c:order val="14"/>
          <c:tx>
            <c:strRef>
              <c:f>Summary!$A$101</c:f>
              <c:strCache>
                <c:ptCount val="1"/>
                <c:pt idx="0">
                  <c:v>Maintain/Improve Brand - NEED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Summary!$B$86:$I$86</c:f>
              <c:strCache>
                <c:ptCount val="8"/>
                <c:pt idx="0">
                  <c:v>2012-13 Actuals</c:v>
                </c:pt>
                <c:pt idx="1">
                  <c:v>2013-14 Actuals</c:v>
                </c:pt>
                <c:pt idx="2">
                  <c:v>2014-15 Actuals</c:v>
                </c:pt>
                <c:pt idx="3">
                  <c:v>2015-16 Budget</c:v>
                </c:pt>
                <c:pt idx="4">
                  <c:v>2016-17 Projection</c:v>
                </c:pt>
                <c:pt idx="5">
                  <c:v>2017-18 Projection</c:v>
                </c:pt>
                <c:pt idx="6">
                  <c:v>2018-19 Projection</c:v>
                </c:pt>
                <c:pt idx="7">
                  <c:v>2019-20 Projection</c:v>
                </c:pt>
              </c:strCache>
            </c:strRef>
          </c:cat>
          <c:val>
            <c:numRef>
              <c:f>Summary!$B$101:$I$101</c:f>
              <c:numCache>
                <c:formatCode>_(* #,##0_);_(* \(#,##0\);_(* "-"_);_(@_)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5"/>
          <c:order val="15"/>
          <c:tx>
            <c:strRef>
              <c:f>Summary!$A$102</c:f>
              <c:strCache>
                <c:ptCount val="1"/>
                <c:pt idx="0">
                  <c:v>Consumables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Summary!$B$86:$I$86</c:f>
              <c:strCache>
                <c:ptCount val="8"/>
                <c:pt idx="0">
                  <c:v>2012-13 Actuals</c:v>
                </c:pt>
                <c:pt idx="1">
                  <c:v>2013-14 Actuals</c:v>
                </c:pt>
                <c:pt idx="2">
                  <c:v>2014-15 Actuals</c:v>
                </c:pt>
                <c:pt idx="3">
                  <c:v>2015-16 Budget</c:v>
                </c:pt>
                <c:pt idx="4">
                  <c:v>2016-17 Projection</c:v>
                </c:pt>
                <c:pt idx="5">
                  <c:v>2017-18 Projection</c:v>
                </c:pt>
                <c:pt idx="6">
                  <c:v>2018-19 Projection</c:v>
                </c:pt>
                <c:pt idx="7">
                  <c:v>2019-20 Projection</c:v>
                </c:pt>
              </c:strCache>
            </c:strRef>
          </c:cat>
          <c:val>
            <c:numRef>
              <c:f>Summary!$B$102:$I$102</c:f>
              <c:numCache>
                <c:formatCode>_(* #,##0_);_(* \(#,##0\);_(* "-"_);_(@_)</c:formatCode>
                <c:ptCount val="8"/>
                <c:pt idx="0">
                  <c:v>15900000</c:v>
                </c:pt>
                <c:pt idx="1">
                  <c:v>15100000</c:v>
                </c:pt>
                <c:pt idx="2">
                  <c:v>14800000</c:v>
                </c:pt>
                <c:pt idx="3">
                  <c:v>15600000</c:v>
                </c:pt>
                <c:pt idx="4">
                  <c:v>15600000</c:v>
                </c:pt>
                <c:pt idx="5">
                  <c:v>15600000</c:v>
                </c:pt>
                <c:pt idx="6">
                  <c:v>15600000</c:v>
                </c:pt>
                <c:pt idx="7">
                  <c:v>15600000</c:v>
                </c:pt>
              </c:numCache>
            </c:numRef>
          </c:val>
        </c:ser>
        <c:ser>
          <c:idx val="16"/>
          <c:order val="16"/>
          <c:tx>
            <c:strRef>
              <c:f>Summary!$A$103</c:f>
              <c:strCache>
                <c:ptCount val="1"/>
                <c:pt idx="0">
                  <c:v>Investment in Strategic Priorities (2%)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Summary!$B$86:$I$86</c:f>
              <c:strCache>
                <c:ptCount val="8"/>
                <c:pt idx="0">
                  <c:v>2012-13 Actuals</c:v>
                </c:pt>
                <c:pt idx="1">
                  <c:v>2013-14 Actuals</c:v>
                </c:pt>
                <c:pt idx="2">
                  <c:v>2014-15 Actuals</c:v>
                </c:pt>
                <c:pt idx="3">
                  <c:v>2015-16 Budget</c:v>
                </c:pt>
                <c:pt idx="4">
                  <c:v>2016-17 Projection</c:v>
                </c:pt>
                <c:pt idx="5">
                  <c:v>2017-18 Projection</c:v>
                </c:pt>
                <c:pt idx="6">
                  <c:v>2018-19 Projection</c:v>
                </c:pt>
                <c:pt idx="7">
                  <c:v>2019-20 Projection</c:v>
                </c:pt>
              </c:strCache>
            </c:strRef>
          </c:cat>
          <c:val>
            <c:numRef>
              <c:f>Summary!$B$103:$I$103</c:f>
              <c:numCache>
                <c:formatCode>_(* #,##0_);_(* \(#,##0\);_(* "-"_);_(@_)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600000</c:v>
                </c:pt>
                <c:pt idx="5">
                  <c:v>1300000</c:v>
                </c:pt>
                <c:pt idx="6">
                  <c:v>1900000</c:v>
                </c:pt>
                <c:pt idx="7">
                  <c:v>2500000</c:v>
                </c:pt>
              </c:numCache>
            </c:numRef>
          </c:val>
        </c:ser>
        <c:ser>
          <c:idx val="17"/>
          <c:order val="17"/>
          <c:tx>
            <c:strRef>
              <c:f>Summary!$A$104</c:f>
              <c:strCache>
                <c:ptCount val="1"/>
                <c:pt idx="0">
                  <c:v>Contingency/Emergencies (4%)</c:v>
                </c:pt>
              </c:strCache>
            </c:strRef>
          </c:tx>
          <c:spPr>
            <a:solidFill>
              <a:srgbClr val="F9A3A1"/>
            </a:solidFill>
            <a:ln>
              <a:noFill/>
            </a:ln>
            <a:effectLst/>
          </c:spPr>
          <c:invertIfNegative val="0"/>
          <c:cat>
            <c:strRef>
              <c:f>Summary!$B$86:$I$86</c:f>
              <c:strCache>
                <c:ptCount val="8"/>
                <c:pt idx="0">
                  <c:v>2012-13 Actuals</c:v>
                </c:pt>
                <c:pt idx="1">
                  <c:v>2013-14 Actuals</c:v>
                </c:pt>
                <c:pt idx="2">
                  <c:v>2014-15 Actuals</c:v>
                </c:pt>
                <c:pt idx="3">
                  <c:v>2015-16 Budget</c:v>
                </c:pt>
                <c:pt idx="4">
                  <c:v>2016-17 Projection</c:v>
                </c:pt>
                <c:pt idx="5">
                  <c:v>2017-18 Projection</c:v>
                </c:pt>
                <c:pt idx="6">
                  <c:v>2018-19 Projection</c:v>
                </c:pt>
                <c:pt idx="7">
                  <c:v>2019-20 Projection</c:v>
                </c:pt>
              </c:strCache>
            </c:strRef>
          </c:cat>
          <c:val>
            <c:numRef>
              <c:f>Summary!$B$104:$I$104</c:f>
              <c:numCache>
                <c:formatCode>_(* #,##0_);_(* \(#,##0\);_(* "-"_);_(@_)</c:formatCode>
                <c:ptCount val="8"/>
                <c:pt idx="0">
                  <c:v>0</c:v>
                </c:pt>
                <c:pt idx="1">
                  <c:v>200000</c:v>
                </c:pt>
                <c:pt idx="2">
                  <c:v>0</c:v>
                </c:pt>
                <c:pt idx="3">
                  <c:v>300000</c:v>
                </c:pt>
                <c:pt idx="4">
                  <c:v>1500000</c:v>
                </c:pt>
                <c:pt idx="5">
                  <c:v>2600000</c:v>
                </c:pt>
                <c:pt idx="6">
                  <c:v>3800000</c:v>
                </c:pt>
                <c:pt idx="7">
                  <c:v>5000000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60624728"/>
        <c:axId val="360623944"/>
      </c:barChart>
      <c:catAx>
        <c:axId val="360624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623944"/>
        <c:crosses val="autoZero"/>
        <c:auto val="1"/>
        <c:lblAlgn val="ctr"/>
        <c:lblOffset val="100"/>
        <c:noMultiLvlLbl val="0"/>
      </c:catAx>
      <c:valAx>
        <c:axId val="360623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62472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1556519913271503E-2"/>
                <c:y val="0.49239256817424015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717411316774961"/>
          <c:y val="0.17244176938615663"/>
          <c:w val="0.25374529659388489"/>
          <c:h val="0.685576030744847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Strategic Categories % Distribution Projection (excluding reserves)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810882328920851E-2"/>
          <c:y val="9.774111813929634E-2"/>
          <c:w val="0.63614297053064672"/>
          <c:h val="0.8014067507280948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Summary!$A$87</c:f>
              <c:strCache>
                <c:ptCount val="1"/>
                <c:pt idx="0">
                  <c:v>Personnel Costs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Summary!$B$86:$I$86</c:f>
              <c:strCache>
                <c:ptCount val="8"/>
                <c:pt idx="0">
                  <c:v>2012-13 Actuals</c:v>
                </c:pt>
                <c:pt idx="1">
                  <c:v>2013-14 Actuals</c:v>
                </c:pt>
                <c:pt idx="2">
                  <c:v>2014-15 Actuals</c:v>
                </c:pt>
                <c:pt idx="3">
                  <c:v>2015-16 Budget</c:v>
                </c:pt>
                <c:pt idx="4">
                  <c:v>2016-17 Projection</c:v>
                </c:pt>
                <c:pt idx="5">
                  <c:v>2017-18 Projection</c:v>
                </c:pt>
                <c:pt idx="6">
                  <c:v>2018-19 Projection</c:v>
                </c:pt>
                <c:pt idx="7">
                  <c:v>2019-20 Projection</c:v>
                </c:pt>
              </c:strCache>
            </c:strRef>
          </c:cat>
          <c:val>
            <c:numRef>
              <c:f>Summary!$B$87:$I$87</c:f>
            </c:numRef>
          </c:val>
        </c:ser>
        <c:ser>
          <c:idx val="1"/>
          <c:order val="1"/>
          <c:tx>
            <c:strRef>
              <c:f>Summary!$A$88</c:f>
              <c:strCache>
                <c:ptCount val="1"/>
                <c:pt idx="0">
                  <c:v>Administrator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Summary!$B$86:$I$86</c:f>
              <c:strCache>
                <c:ptCount val="8"/>
                <c:pt idx="0">
                  <c:v>2012-13 Actuals</c:v>
                </c:pt>
                <c:pt idx="1">
                  <c:v>2013-14 Actuals</c:v>
                </c:pt>
                <c:pt idx="2">
                  <c:v>2014-15 Actuals</c:v>
                </c:pt>
                <c:pt idx="3">
                  <c:v>2015-16 Budget</c:v>
                </c:pt>
                <c:pt idx="4">
                  <c:v>2016-17 Projection</c:v>
                </c:pt>
                <c:pt idx="5">
                  <c:v>2017-18 Projection</c:v>
                </c:pt>
                <c:pt idx="6">
                  <c:v>2018-19 Projection</c:v>
                </c:pt>
                <c:pt idx="7">
                  <c:v>2019-20 Projection</c:v>
                </c:pt>
              </c:strCache>
            </c:strRef>
          </c:cat>
          <c:val>
            <c:numRef>
              <c:f>Summary!$B$88:$I$88</c:f>
            </c:numRef>
          </c:val>
        </c:ser>
        <c:ser>
          <c:idx val="2"/>
          <c:order val="2"/>
          <c:tx>
            <c:strRef>
              <c:f>Summary!$A$89</c:f>
              <c:strCache>
                <c:ptCount val="1"/>
                <c:pt idx="0">
                  <c:v>Faculty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Summary!$B$86:$I$86</c:f>
              <c:strCache>
                <c:ptCount val="8"/>
                <c:pt idx="0">
                  <c:v>2012-13 Actuals</c:v>
                </c:pt>
                <c:pt idx="1">
                  <c:v>2013-14 Actuals</c:v>
                </c:pt>
                <c:pt idx="2">
                  <c:v>2014-15 Actuals</c:v>
                </c:pt>
                <c:pt idx="3">
                  <c:v>2015-16 Budget</c:v>
                </c:pt>
                <c:pt idx="4">
                  <c:v>2016-17 Projection</c:v>
                </c:pt>
                <c:pt idx="5">
                  <c:v>2017-18 Projection</c:v>
                </c:pt>
                <c:pt idx="6">
                  <c:v>2018-19 Projection</c:v>
                </c:pt>
                <c:pt idx="7">
                  <c:v>2019-20 Projection</c:v>
                </c:pt>
              </c:strCache>
            </c:strRef>
          </c:cat>
          <c:val>
            <c:numRef>
              <c:f>Summary!$B$89:$I$89</c:f>
            </c:numRef>
          </c:val>
        </c:ser>
        <c:ser>
          <c:idx val="3"/>
          <c:order val="3"/>
          <c:tx>
            <c:strRef>
              <c:f>Summary!$A$90</c:f>
              <c:strCache>
                <c:ptCount val="1"/>
                <c:pt idx="0">
                  <c:v>Staff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Summary!$B$86:$I$86</c:f>
              <c:strCache>
                <c:ptCount val="8"/>
                <c:pt idx="0">
                  <c:v>2012-13 Actuals</c:v>
                </c:pt>
                <c:pt idx="1">
                  <c:v>2013-14 Actuals</c:v>
                </c:pt>
                <c:pt idx="2">
                  <c:v>2014-15 Actuals</c:v>
                </c:pt>
                <c:pt idx="3">
                  <c:v>2015-16 Budget</c:v>
                </c:pt>
                <c:pt idx="4">
                  <c:v>2016-17 Projection</c:v>
                </c:pt>
                <c:pt idx="5">
                  <c:v>2017-18 Projection</c:v>
                </c:pt>
                <c:pt idx="6">
                  <c:v>2018-19 Projection</c:v>
                </c:pt>
                <c:pt idx="7">
                  <c:v>2019-20 Projection</c:v>
                </c:pt>
              </c:strCache>
            </c:strRef>
          </c:cat>
          <c:val>
            <c:numRef>
              <c:f>Summary!$B$90:$I$90</c:f>
            </c:numRef>
          </c:val>
        </c:ser>
        <c:ser>
          <c:idx val="4"/>
          <c:order val="4"/>
          <c:tx>
            <c:strRef>
              <c:f>Summary!$A$91</c:f>
              <c:strCache>
                <c:ptCount val="1"/>
                <c:pt idx="0">
                  <c:v>TA/GA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Summary!$B$86:$I$86</c:f>
              <c:strCache>
                <c:ptCount val="8"/>
                <c:pt idx="0">
                  <c:v>2012-13 Actuals</c:v>
                </c:pt>
                <c:pt idx="1">
                  <c:v>2013-14 Actuals</c:v>
                </c:pt>
                <c:pt idx="2">
                  <c:v>2014-15 Actuals</c:v>
                </c:pt>
                <c:pt idx="3">
                  <c:v>2015-16 Budget</c:v>
                </c:pt>
                <c:pt idx="4">
                  <c:v>2016-17 Projection</c:v>
                </c:pt>
                <c:pt idx="5">
                  <c:v>2017-18 Projection</c:v>
                </c:pt>
                <c:pt idx="6">
                  <c:v>2018-19 Projection</c:v>
                </c:pt>
                <c:pt idx="7">
                  <c:v>2019-20 Projection</c:v>
                </c:pt>
              </c:strCache>
            </c:strRef>
          </c:cat>
          <c:val>
            <c:numRef>
              <c:f>Summary!$B$91:$I$91</c:f>
            </c:numRef>
          </c:val>
        </c:ser>
        <c:ser>
          <c:idx val="5"/>
          <c:order val="5"/>
          <c:tx>
            <c:strRef>
              <c:f>Summary!$A$92</c:f>
              <c:strCache>
                <c:ptCount val="1"/>
                <c:pt idx="0">
                  <c:v>Student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Summary!$B$86:$I$86</c:f>
              <c:strCache>
                <c:ptCount val="8"/>
                <c:pt idx="0">
                  <c:v>2012-13 Actuals</c:v>
                </c:pt>
                <c:pt idx="1">
                  <c:v>2013-14 Actuals</c:v>
                </c:pt>
                <c:pt idx="2">
                  <c:v>2014-15 Actuals</c:v>
                </c:pt>
                <c:pt idx="3">
                  <c:v>2015-16 Budget</c:v>
                </c:pt>
                <c:pt idx="4">
                  <c:v>2016-17 Projection</c:v>
                </c:pt>
                <c:pt idx="5">
                  <c:v>2017-18 Projection</c:v>
                </c:pt>
                <c:pt idx="6">
                  <c:v>2018-19 Projection</c:v>
                </c:pt>
                <c:pt idx="7">
                  <c:v>2019-20 Projection</c:v>
                </c:pt>
              </c:strCache>
            </c:strRef>
          </c:cat>
          <c:val>
            <c:numRef>
              <c:f>Summary!$B$92:$I$92</c:f>
            </c:numRef>
          </c:val>
        </c:ser>
        <c:ser>
          <c:idx val="6"/>
          <c:order val="6"/>
          <c:tx>
            <c:strRef>
              <c:f>Summary!$A$93</c:f>
              <c:strCache>
                <c:ptCount val="1"/>
                <c:pt idx="0">
                  <c:v>Benefits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Summary!$B$86:$I$86</c:f>
              <c:strCache>
                <c:ptCount val="8"/>
                <c:pt idx="0">
                  <c:v>2012-13 Actuals</c:v>
                </c:pt>
                <c:pt idx="1">
                  <c:v>2013-14 Actuals</c:v>
                </c:pt>
                <c:pt idx="2">
                  <c:v>2014-15 Actuals</c:v>
                </c:pt>
                <c:pt idx="3">
                  <c:v>2015-16 Budget</c:v>
                </c:pt>
                <c:pt idx="4">
                  <c:v>2016-17 Projection</c:v>
                </c:pt>
                <c:pt idx="5">
                  <c:v>2017-18 Projection</c:v>
                </c:pt>
                <c:pt idx="6">
                  <c:v>2018-19 Projection</c:v>
                </c:pt>
                <c:pt idx="7">
                  <c:v>2019-20 Projection</c:v>
                </c:pt>
              </c:strCache>
            </c:strRef>
          </c:cat>
          <c:val>
            <c:numRef>
              <c:f>Summary!$B$93:$I$93</c:f>
            </c:numRef>
          </c:val>
        </c:ser>
        <c:ser>
          <c:idx val="7"/>
          <c:order val="7"/>
          <c:tx>
            <c:strRef>
              <c:f>Summary!$A$94</c:f>
              <c:strCache>
                <c:ptCount val="1"/>
                <c:pt idx="0">
                  <c:v>Personnel Costs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Summary!$B$86:$I$86</c:f>
              <c:strCache>
                <c:ptCount val="8"/>
                <c:pt idx="0">
                  <c:v>2012-13 Actuals</c:v>
                </c:pt>
                <c:pt idx="1">
                  <c:v>2013-14 Actuals</c:v>
                </c:pt>
                <c:pt idx="2">
                  <c:v>2014-15 Actuals</c:v>
                </c:pt>
                <c:pt idx="3">
                  <c:v>2015-16 Budget</c:v>
                </c:pt>
                <c:pt idx="4">
                  <c:v>2016-17 Projection</c:v>
                </c:pt>
                <c:pt idx="5">
                  <c:v>2017-18 Projection</c:v>
                </c:pt>
                <c:pt idx="6">
                  <c:v>2018-19 Projection</c:v>
                </c:pt>
                <c:pt idx="7">
                  <c:v>2019-20 Projection</c:v>
                </c:pt>
              </c:strCache>
            </c:strRef>
          </c:cat>
          <c:val>
            <c:numRef>
              <c:f>Summary!$B$94:$I$94</c:f>
              <c:numCache>
                <c:formatCode>_(* #,##0_);_(* \(#,##0\);_(* "-"_);_(@_)</c:formatCode>
                <c:ptCount val="8"/>
                <c:pt idx="0">
                  <c:v>83400000</c:v>
                </c:pt>
                <c:pt idx="1">
                  <c:v>86600000</c:v>
                </c:pt>
                <c:pt idx="2">
                  <c:v>90600000</c:v>
                </c:pt>
                <c:pt idx="3">
                  <c:v>93250000</c:v>
                </c:pt>
                <c:pt idx="4">
                  <c:v>95800000</c:v>
                </c:pt>
                <c:pt idx="5">
                  <c:v>98300000</c:v>
                </c:pt>
                <c:pt idx="6">
                  <c:v>101700000</c:v>
                </c:pt>
                <c:pt idx="7">
                  <c:v>105300000</c:v>
                </c:pt>
              </c:numCache>
            </c:numRef>
          </c:val>
        </c:ser>
        <c:ser>
          <c:idx val="8"/>
          <c:order val="8"/>
          <c:tx>
            <c:strRef>
              <c:f>Summary!$A$95</c:f>
              <c:strCache>
                <c:ptCount val="1"/>
                <c:pt idx="0">
                  <c:v>Maintain/Improve Personnel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Summary!$B$86:$I$86</c:f>
              <c:strCache>
                <c:ptCount val="8"/>
                <c:pt idx="0">
                  <c:v>2012-13 Actuals</c:v>
                </c:pt>
                <c:pt idx="1">
                  <c:v>2013-14 Actuals</c:v>
                </c:pt>
                <c:pt idx="2">
                  <c:v>2014-15 Actuals</c:v>
                </c:pt>
                <c:pt idx="3">
                  <c:v>2015-16 Budget</c:v>
                </c:pt>
                <c:pt idx="4">
                  <c:v>2016-17 Projection</c:v>
                </c:pt>
                <c:pt idx="5">
                  <c:v>2017-18 Projection</c:v>
                </c:pt>
                <c:pt idx="6">
                  <c:v>2018-19 Projection</c:v>
                </c:pt>
                <c:pt idx="7">
                  <c:v>2019-20 Projection</c:v>
                </c:pt>
              </c:strCache>
            </c:strRef>
          </c:cat>
          <c:val>
            <c:numRef>
              <c:f>Summary!$B$95:$I$95</c:f>
              <c:numCache>
                <c:formatCode>_(* #,##0_);_(* \(#,##0\);_(* "-"_);_(@_)</c:formatCode>
                <c:ptCount val="8"/>
                <c:pt idx="0">
                  <c:v>1100000</c:v>
                </c:pt>
                <c:pt idx="1">
                  <c:v>1200000</c:v>
                </c:pt>
                <c:pt idx="2">
                  <c:v>1300000</c:v>
                </c:pt>
                <c:pt idx="3">
                  <c:v>650000</c:v>
                </c:pt>
                <c:pt idx="4">
                  <c:v>800000</c:v>
                </c:pt>
                <c:pt idx="5">
                  <c:v>900000</c:v>
                </c:pt>
                <c:pt idx="6">
                  <c:v>1100000</c:v>
                </c:pt>
                <c:pt idx="7">
                  <c:v>1200000</c:v>
                </c:pt>
              </c:numCache>
            </c:numRef>
          </c:val>
        </c:ser>
        <c:ser>
          <c:idx val="9"/>
          <c:order val="9"/>
          <c:tx>
            <c:strRef>
              <c:f>Summary!$A$96</c:f>
              <c:strCache>
                <c:ptCount val="1"/>
                <c:pt idx="0">
                  <c:v>Maintain/Improve Programs - NEED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Summary!$B$86:$I$86</c:f>
              <c:strCache>
                <c:ptCount val="8"/>
                <c:pt idx="0">
                  <c:v>2012-13 Actuals</c:v>
                </c:pt>
                <c:pt idx="1">
                  <c:v>2013-14 Actuals</c:v>
                </c:pt>
                <c:pt idx="2">
                  <c:v>2014-15 Actuals</c:v>
                </c:pt>
                <c:pt idx="3">
                  <c:v>2015-16 Budget</c:v>
                </c:pt>
                <c:pt idx="4">
                  <c:v>2016-17 Projection</c:v>
                </c:pt>
                <c:pt idx="5">
                  <c:v>2017-18 Projection</c:v>
                </c:pt>
                <c:pt idx="6">
                  <c:v>2018-19 Projection</c:v>
                </c:pt>
                <c:pt idx="7">
                  <c:v>2019-20 Projection</c:v>
                </c:pt>
              </c:strCache>
            </c:strRef>
          </c:cat>
          <c:val>
            <c:numRef>
              <c:f>Summary!$B$96:$I$96</c:f>
              <c:numCache>
                <c:formatCode>_(* #,##0_);_(* \(#,##0\);_(* "-"_);_(@_)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0"/>
          <c:order val="10"/>
          <c:tx>
            <c:strRef>
              <c:f>Summary!$A$97</c:f>
              <c:strCache>
                <c:ptCount val="1"/>
                <c:pt idx="0">
                  <c:v>Maintain/Improve Students 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Summary!$B$86:$I$86</c:f>
              <c:strCache>
                <c:ptCount val="8"/>
                <c:pt idx="0">
                  <c:v>2012-13 Actuals</c:v>
                </c:pt>
                <c:pt idx="1">
                  <c:v>2013-14 Actuals</c:v>
                </c:pt>
                <c:pt idx="2">
                  <c:v>2014-15 Actuals</c:v>
                </c:pt>
                <c:pt idx="3">
                  <c:v>2015-16 Budget</c:v>
                </c:pt>
                <c:pt idx="4">
                  <c:v>2016-17 Projection</c:v>
                </c:pt>
                <c:pt idx="5">
                  <c:v>2017-18 Projection</c:v>
                </c:pt>
                <c:pt idx="6">
                  <c:v>2018-19 Projection</c:v>
                </c:pt>
                <c:pt idx="7">
                  <c:v>2019-20 Projection</c:v>
                </c:pt>
              </c:strCache>
            </c:strRef>
          </c:cat>
          <c:val>
            <c:numRef>
              <c:f>Summary!$B$97:$I$97</c:f>
              <c:numCache>
                <c:formatCode>_(* #,##0_);_(* \(#,##0\);_(* "-"_);_(@_)</c:formatCode>
                <c:ptCount val="8"/>
                <c:pt idx="0">
                  <c:v>15100000</c:v>
                </c:pt>
                <c:pt idx="1">
                  <c:v>14400000</c:v>
                </c:pt>
                <c:pt idx="2">
                  <c:v>13900000</c:v>
                </c:pt>
                <c:pt idx="3">
                  <c:v>14200000</c:v>
                </c:pt>
                <c:pt idx="4">
                  <c:v>14300000</c:v>
                </c:pt>
                <c:pt idx="5">
                  <c:v>14400000</c:v>
                </c:pt>
                <c:pt idx="6">
                  <c:v>14500000</c:v>
                </c:pt>
                <c:pt idx="7">
                  <c:v>14600000</c:v>
                </c:pt>
              </c:numCache>
            </c:numRef>
          </c:val>
        </c:ser>
        <c:ser>
          <c:idx val="11"/>
          <c:order val="11"/>
          <c:tx>
            <c:strRef>
              <c:f>Summary!$A$98</c:f>
              <c:strCache>
                <c:ptCount val="1"/>
                <c:pt idx="0">
                  <c:v>Maintain/Refresh Collections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Summary!$B$86:$I$86</c:f>
              <c:strCache>
                <c:ptCount val="8"/>
                <c:pt idx="0">
                  <c:v>2012-13 Actuals</c:v>
                </c:pt>
                <c:pt idx="1">
                  <c:v>2013-14 Actuals</c:v>
                </c:pt>
                <c:pt idx="2">
                  <c:v>2014-15 Actuals</c:v>
                </c:pt>
                <c:pt idx="3">
                  <c:v>2015-16 Budget</c:v>
                </c:pt>
                <c:pt idx="4">
                  <c:v>2016-17 Projection</c:v>
                </c:pt>
                <c:pt idx="5">
                  <c:v>2017-18 Projection</c:v>
                </c:pt>
                <c:pt idx="6">
                  <c:v>2018-19 Projection</c:v>
                </c:pt>
                <c:pt idx="7">
                  <c:v>2019-20 Projection</c:v>
                </c:pt>
              </c:strCache>
            </c:strRef>
          </c:cat>
          <c:val>
            <c:numRef>
              <c:f>Summary!$B$98:$I$98</c:f>
              <c:numCache>
                <c:formatCode>_(* #,##0_);_(* \(#,##0\);_(* "-"_);_(@_)</c:formatCode>
                <c:ptCount val="8"/>
                <c:pt idx="0">
                  <c:v>100000</c:v>
                </c:pt>
                <c:pt idx="1">
                  <c:v>200000</c:v>
                </c:pt>
                <c:pt idx="2">
                  <c:v>100000</c:v>
                </c:pt>
                <c:pt idx="3">
                  <c:v>300000</c:v>
                </c:pt>
                <c:pt idx="4">
                  <c:v>300000</c:v>
                </c:pt>
                <c:pt idx="5">
                  <c:v>300000</c:v>
                </c:pt>
                <c:pt idx="6">
                  <c:v>300000</c:v>
                </c:pt>
                <c:pt idx="7">
                  <c:v>300000</c:v>
                </c:pt>
              </c:numCache>
            </c:numRef>
          </c:val>
        </c:ser>
        <c:ser>
          <c:idx val="12"/>
          <c:order val="12"/>
          <c:tx>
            <c:strRef>
              <c:f>Summary!$A$99</c:f>
              <c:strCache>
                <c:ptCount val="1"/>
                <c:pt idx="0">
                  <c:v>Maintain/Refresh Equipment, IT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Summary!$B$86:$I$86</c:f>
              <c:strCache>
                <c:ptCount val="8"/>
                <c:pt idx="0">
                  <c:v>2012-13 Actuals</c:v>
                </c:pt>
                <c:pt idx="1">
                  <c:v>2013-14 Actuals</c:v>
                </c:pt>
                <c:pt idx="2">
                  <c:v>2014-15 Actuals</c:v>
                </c:pt>
                <c:pt idx="3">
                  <c:v>2015-16 Budget</c:v>
                </c:pt>
                <c:pt idx="4">
                  <c:v>2016-17 Projection</c:v>
                </c:pt>
                <c:pt idx="5">
                  <c:v>2017-18 Projection</c:v>
                </c:pt>
                <c:pt idx="6">
                  <c:v>2018-19 Projection</c:v>
                </c:pt>
                <c:pt idx="7">
                  <c:v>2019-20 Projection</c:v>
                </c:pt>
              </c:strCache>
            </c:strRef>
          </c:cat>
          <c:val>
            <c:numRef>
              <c:f>Summary!$B$99:$I$99</c:f>
              <c:numCache>
                <c:formatCode>_(* #,##0_);_(* \(#,##0\);_(* "-"_);_(@_)</c:formatCode>
                <c:ptCount val="8"/>
                <c:pt idx="0">
                  <c:v>1600000</c:v>
                </c:pt>
                <c:pt idx="1">
                  <c:v>1700000</c:v>
                </c:pt>
                <c:pt idx="2">
                  <c:v>2200000</c:v>
                </c:pt>
                <c:pt idx="3">
                  <c:v>500000</c:v>
                </c:pt>
                <c:pt idx="4">
                  <c:v>1000000</c:v>
                </c:pt>
                <c:pt idx="5">
                  <c:v>1400000</c:v>
                </c:pt>
                <c:pt idx="6">
                  <c:v>1800000</c:v>
                </c:pt>
                <c:pt idx="7">
                  <c:v>2300000</c:v>
                </c:pt>
              </c:numCache>
            </c:numRef>
          </c:val>
        </c:ser>
        <c:ser>
          <c:idx val="13"/>
          <c:order val="13"/>
          <c:tx>
            <c:strRef>
              <c:f>Summary!$A$100</c:f>
              <c:strCache>
                <c:ptCount val="1"/>
                <c:pt idx="0">
                  <c:v>Maintain/Improve Facilities (2% CRV)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Summary!$B$86:$I$86</c:f>
              <c:strCache>
                <c:ptCount val="8"/>
                <c:pt idx="0">
                  <c:v>2012-13 Actuals</c:v>
                </c:pt>
                <c:pt idx="1">
                  <c:v>2013-14 Actuals</c:v>
                </c:pt>
                <c:pt idx="2">
                  <c:v>2014-15 Actuals</c:v>
                </c:pt>
                <c:pt idx="3">
                  <c:v>2015-16 Budget</c:v>
                </c:pt>
                <c:pt idx="4">
                  <c:v>2016-17 Projection</c:v>
                </c:pt>
                <c:pt idx="5">
                  <c:v>2017-18 Projection</c:v>
                </c:pt>
                <c:pt idx="6">
                  <c:v>2018-19 Projection</c:v>
                </c:pt>
                <c:pt idx="7">
                  <c:v>2019-20 Projection</c:v>
                </c:pt>
              </c:strCache>
            </c:strRef>
          </c:cat>
          <c:val>
            <c:numRef>
              <c:f>Summary!$B$100:$I$100</c:f>
              <c:numCache>
                <c:formatCode>_(* #,##0_);_(* \(#,##0\);_(* "-"_);_(@_)</c:formatCode>
                <c:ptCount val="8"/>
                <c:pt idx="0">
                  <c:v>1600000</c:v>
                </c:pt>
                <c:pt idx="1">
                  <c:v>2600000</c:v>
                </c:pt>
                <c:pt idx="2">
                  <c:v>1000000</c:v>
                </c:pt>
                <c:pt idx="3">
                  <c:v>700000</c:v>
                </c:pt>
                <c:pt idx="4">
                  <c:v>3400000</c:v>
                </c:pt>
                <c:pt idx="5">
                  <c:v>7000000</c:v>
                </c:pt>
                <c:pt idx="6">
                  <c:v>10000000</c:v>
                </c:pt>
                <c:pt idx="7">
                  <c:v>13500000</c:v>
                </c:pt>
              </c:numCache>
            </c:numRef>
          </c:val>
        </c:ser>
        <c:ser>
          <c:idx val="14"/>
          <c:order val="14"/>
          <c:tx>
            <c:strRef>
              <c:f>Summary!$A$101</c:f>
              <c:strCache>
                <c:ptCount val="1"/>
                <c:pt idx="0">
                  <c:v>Maintain/Improve Brand - NEED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Summary!$B$86:$I$86</c:f>
              <c:strCache>
                <c:ptCount val="8"/>
                <c:pt idx="0">
                  <c:v>2012-13 Actuals</c:v>
                </c:pt>
                <c:pt idx="1">
                  <c:v>2013-14 Actuals</c:v>
                </c:pt>
                <c:pt idx="2">
                  <c:v>2014-15 Actuals</c:v>
                </c:pt>
                <c:pt idx="3">
                  <c:v>2015-16 Budget</c:v>
                </c:pt>
                <c:pt idx="4">
                  <c:v>2016-17 Projection</c:v>
                </c:pt>
                <c:pt idx="5">
                  <c:v>2017-18 Projection</c:v>
                </c:pt>
                <c:pt idx="6">
                  <c:v>2018-19 Projection</c:v>
                </c:pt>
                <c:pt idx="7">
                  <c:v>2019-20 Projection</c:v>
                </c:pt>
              </c:strCache>
            </c:strRef>
          </c:cat>
          <c:val>
            <c:numRef>
              <c:f>Summary!$B$101:$I$101</c:f>
              <c:numCache>
                <c:formatCode>_(* #,##0_);_(* \(#,##0\);_(* "-"_);_(@_)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5"/>
          <c:order val="15"/>
          <c:tx>
            <c:strRef>
              <c:f>Summary!$A$102</c:f>
              <c:strCache>
                <c:ptCount val="1"/>
                <c:pt idx="0">
                  <c:v>Consumables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Summary!$B$86:$I$86</c:f>
              <c:strCache>
                <c:ptCount val="8"/>
                <c:pt idx="0">
                  <c:v>2012-13 Actuals</c:v>
                </c:pt>
                <c:pt idx="1">
                  <c:v>2013-14 Actuals</c:v>
                </c:pt>
                <c:pt idx="2">
                  <c:v>2014-15 Actuals</c:v>
                </c:pt>
                <c:pt idx="3">
                  <c:v>2015-16 Budget</c:v>
                </c:pt>
                <c:pt idx="4">
                  <c:v>2016-17 Projection</c:v>
                </c:pt>
                <c:pt idx="5">
                  <c:v>2017-18 Projection</c:v>
                </c:pt>
                <c:pt idx="6">
                  <c:v>2018-19 Projection</c:v>
                </c:pt>
                <c:pt idx="7">
                  <c:v>2019-20 Projection</c:v>
                </c:pt>
              </c:strCache>
            </c:strRef>
          </c:cat>
          <c:val>
            <c:numRef>
              <c:f>Summary!$B$102:$I$102</c:f>
              <c:numCache>
                <c:formatCode>_(* #,##0_);_(* \(#,##0\);_(* "-"_);_(@_)</c:formatCode>
                <c:ptCount val="8"/>
                <c:pt idx="0">
                  <c:v>15900000</c:v>
                </c:pt>
                <c:pt idx="1">
                  <c:v>15100000</c:v>
                </c:pt>
                <c:pt idx="2">
                  <c:v>14800000</c:v>
                </c:pt>
                <c:pt idx="3">
                  <c:v>15600000</c:v>
                </c:pt>
                <c:pt idx="4">
                  <c:v>15600000</c:v>
                </c:pt>
                <c:pt idx="5">
                  <c:v>15600000</c:v>
                </c:pt>
                <c:pt idx="6">
                  <c:v>15600000</c:v>
                </c:pt>
                <c:pt idx="7">
                  <c:v>15600000</c:v>
                </c:pt>
              </c:numCache>
            </c:numRef>
          </c:val>
        </c:ser>
        <c:ser>
          <c:idx val="16"/>
          <c:order val="16"/>
          <c:tx>
            <c:strRef>
              <c:f>Summary!$A$103</c:f>
              <c:strCache>
                <c:ptCount val="1"/>
                <c:pt idx="0">
                  <c:v>Investment in Strategic Priorities (2%)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Summary!$B$86:$I$86</c:f>
              <c:strCache>
                <c:ptCount val="8"/>
                <c:pt idx="0">
                  <c:v>2012-13 Actuals</c:v>
                </c:pt>
                <c:pt idx="1">
                  <c:v>2013-14 Actuals</c:v>
                </c:pt>
                <c:pt idx="2">
                  <c:v>2014-15 Actuals</c:v>
                </c:pt>
                <c:pt idx="3">
                  <c:v>2015-16 Budget</c:v>
                </c:pt>
                <c:pt idx="4">
                  <c:v>2016-17 Projection</c:v>
                </c:pt>
                <c:pt idx="5">
                  <c:v>2017-18 Projection</c:v>
                </c:pt>
                <c:pt idx="6">
                  <c:v>2018-19 Projection</c:v>
                </c:pt>
                <c:pt idx="7">
                  <c:v>2019-20 Projection</c:v>
                </c:pt>
              </c:strCache>
            </c:strRef>
          </c:cat>
          <c:val>
            <c:numRef>
              <c:f>Summary!$B$103:$I$103</c:f>
              <c:numCache>
                <c:formatCode>_(* #,##0_);_(* \(#,##0\);_(* "-"_);_(@_)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600000</c:v>
                </c:pt>
                <c:pt idx="5">
                  <c:v>1300000</c:v>
                </c:pt>
                <c:pt idx="6">
                  <c:v>1900000</c:v>
                </c:pt>
                <c:pt idx="7">
                  <c:v>2500000</c:v>
                </c:pt>
              </c:numCache>
            </c:numRef>
          </c:val>
        </c:ser>
        <c:ser>
          <c:idx val="17"/>
          <c:order val="17"/>
          <c:tx>
            <c:strRef>
              <c:f>Summary!$A$104</c:f>
              <c:strCache>
                <c:ptCount val="1"/>
                <c:pt idx="0">
                  <c:v>Contingency/Emergencies (4%)</c:v>
                </c:pt>
              </c:strCache>
            </c:strRef>
          </c:tx>
          <c:spPr>
            <a:solidFill>
              <a:srgbClr val="F9A3A1"/>
            </a:solidFill>
            <a:ln>
              <a:noFill/>
            </a:ln>
            <a:effectLst/>
          </c:spPr>
          <c:invertIfNegative val="0"/>
          <c:cat>
            <c:strRef>
              <c:f>Summary!$B$86:$I$86</c:f>
              <c:strCache>
                <c:ptCount val="8"/>
                <c:pt idx="0">
                  <c:v>2012-13 Actuals</c:v>
                </c:pt>
                <c:pt idx="1">
                  <c:v>2013-14 Actuals</c:v>
                </c:pt>
                <c:pt idx="2">
                  <c:v>2014-15 Actuals</c:v>
                </c:pt>
                <c:pt idx="3">
                  <c:v>2015-16 Budget</c:v>
                </c:pt>
                <c:pt idx="4">
                  <c:v>2016-17 Projection</c:v>
                </c:pt>
                <c:pt idx="5">
                  <c:v>2017-18 Projection</c:v>
                </c:pt>
                <c:pt idx="6">
                  <c:v>2018-19 Projection</c:v>
                </c:pt>
                <c:pt idx="7">
                  <c:v>2019-20 Projection</c:v>
                </c:pt>
              </c:strCache>
            </c:strRef>
          </c:cat>
          <c:val>
            <c:numRef>
              <c:f>Summary!$B$104:$I$104</c:f>
              <c:numCache>
                <c:formatCode>_(* #,##0_);_(* \(#,##0\);_(* "-"_);_(@_)</c:formatCode>
                <c:ptCount val="8"/>
                <c:pt idx="0">
                  <c:v>0</c:v>
                </c:pt>
                <c:pt idx="1">
                  <c:v>200000</c:v>
                </c:pt>
                <c:pt idx="2">
                  <c:v>0</c:v>
                </c:pt>
                <c:pt idx="3">
                  <c:v>300000</c:v>
                </c:pt>
                <c:pt idx="4">
                  <c:v>1500000</c:v>
                </c:pt>
                <c:pt idx="5">
                  <c:v>2600000</c:v>
                </c:pt>
                <c:pt idx="6">
                  <c:v>3800000</c:v>
                </c:pt>
                <c:pt idx="7">
                  <c:v>5000000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60627080"/>
        <c:axId val="360626296"/>
      </c:barChart>
      <c:catAx>
        <c:axId val="360627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626296"/>
        <c:crosses val="autoZero"/>
        <c:auto val="1"/>
        <c:lblAlgn val="ctr"/>
        <c:lblOffset val="100"/>
        <c:noMultiLvlLbl val="0"/>
      </c:catAx>
      <c:valAx>
        <c:axId val="360626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62708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1556519913271503E-2"/>
                <c:y val="0.49239256817424015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717411316774961"/>
          <c:y val="9.8109669563925958E-2"/>
          <c:w val="0.24050658392277235"/>
          <c:h val="0.644852507183094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501650</xdr:colOff>
      <xdr:row>1</xdr:row>
      <xdr:rowOff>6349</xdr:rowOff>
    </xdr:from>
    <xdr:to>
      <xdr:col>8</xdr:col>
      <xdr:colOff>666750</xdr:colOff>
      <xdr:row>21</xdr:row>
      <xdr:rowOff>142874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9526</xdr:colOff>
      <xdr:row>53</xdr:row>
      <xdr:rowOff>133350</xdr:rowOff>
    </xdr:from>
    <xdr:to>
      <xdr:col>9</xdr:col>
      <xdr:colOff>476250</xdr:colOff>
      <xdr:row>82</xdr:row>
      <xdr:rowOff>76201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23</xdr:row>
      <xdr:rowOff>47625</xdr:rowOff>
    </xdr:from>
    <xdr:to>
      <xdr:col>9</xdr:col>
      <xdr:colOff>495300</xdr:colOff>
      <xdr:row>51</xdr:row>
      <xdr:rowOff>180976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0.79903</cdr:x>
      <cdr:y>0.33789</cdr:y>
    </cdr:from>
    <cdr:to>
      <cdr:x>0.91961</cdr:x>
      <cdr:y>0.52174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48401" y="1295400"/>
          <a:ext cx="942975" cy="704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Strategic </a:t>
          </a:r>
        </a:p>
        <a:p xmlns:a="http://schemas.openxmlformats.org/drawingml/2006/main">
          <a:pPr algn="ctr"/>
          <a:r>
            <a:rPr lang="en-US" sz="1100"/>
            <a:t>Gap</a:t>
          </a:r>
        </a:p>
      </cdr:txBody>
    </cdr:sp>
  </cdr:relSizeAnchor>
  <cdr:relSizeAnchor xmlns:cdr="http://schemas.openxmlformats.org/drawingml/2006/chartDrawing">
    <cdr:from>
      <cdr:x>0.77223</cdr:x>
      <cdr:y>0.25839</cdr:y>
    </cdr:from>
    <cdr:to>
      <cdr:x>0.80268</cdr:x>
      <cdr:y>0.49938</cdr:y>
    </cdr:to>
    <cdr:sp macro="" textlink="">
      <cdr:nvSpPr>
        <cdr:cNvPr id="3" name="Right Brace 2"/>
        <cdr:cNvSpPr/>
      </cdr:nvSpPr>
      <cdr:spPr>
        <a:xfrm xmlns:a="http://schemas.openxmlformats.org/drawingml/2006/main">
          <a:off x="6038850" y="990600"/>
          <a:ext cx="238125" cy="923925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91/Desktop/Financial%20Plan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Fund Detail"/>
      <sheetName val="Assumptions"/>
      <sheetName val="Summary"/>
      <sheetName val="Operating Fund Summary"/>
      <sheetName val="Operating Fund SQ"/>
      <sheetName val="Strategic Gap"/>
      <sheetName val="REv, Exp Summary (3)"/>
      <sheetName val="REv, Exp Summary"/>
      <sheetName val="Rev, Exp Summary (2)"/>
      <sheetName val="2"/>
      <sheetName val="3"/>
      <sheetName val="4"/>
      <sheetName val="5"/>
    </sheetNames>
    <sheetDataSet>
      <sheetData sheetId="0"/>
      <sheetData sheetId="1"/>
      <sheetData sheetId="2"/>
      <sheetData sheetId="3">
        <row r="37">
          <cell r="B37">
            <v>7512544.0199999996</v>
          </cell>
          <cell r="C37">
            <v>7798793.2999999998</v>
          </cell>
          <cell r="D37">
            <v>8322053.8700000001</v>
          </cell>
          <cell r="E37">
            <v>8223414</v>
          </cell>
          <cell r="F37">
            <v>8322053.8700000001</v>
          </cell>
          <cell r="G37">
            <v>8223414</v>
          </cell>
          <cell r="H37">
            <v>8387882.2800000003</v>
          </cell>
          <cell r="I37">
            <v>8555639.9255999997</v>
          </cell>
        </row>
        <row r="38">
          <cell r="B38">
            <v>25246459.66</v>
          </cell>
          <cell r="C38">
            <v>26389164.219999999</v>
          </cell>
          <cell r="D38">
            <v>27188705.25</v>
          </cell>
          <cell r="E38">
            <v>27172841</v>
          </cell>
          <cell r="F38">
            <v>27188705.25</v>
          </cell>
          <cell r="G38">
            <v>27172841</v>
          </cell>
          <cell r="H38">
            <v>27716297.82</v>
          </cell>
          <cell r="I38">
            <v>28270623.7764</v>
          </cell>
        </row>
        <row r="39">
          <cell r="B39">
            <v>22916405.989999998</v>
          </cell>
          <cell r="C39">
            <v>22849016.640000001</v>
          </cell>
          <cell r="D39">
            <v>23233895.739999998</v>
          </cell>
          <cell r="E39">
            <v>24376336</v>
          </cell>
          <cell r="F39">
            <v>24863862.719999999</v>
          </cell>
          <cell r="G39">
            <v>25464850.61172311</v>
          </cell>
          <cell r="H39">
            <v>25974147.623957574</v>
          </cell>
          <cell r="I39">
            <v>26493630.576436725</v>
          </cell>
        </row>
        <row r="40">
          <cell r="B40">
            <v>505816.81</v>
          </cell>
          <cell r="C40">
            <v>544213.68000000005</v>
          </cell>
          <cell r="D40">
            <v>611811.11</v>
          </cell>
          <cell r="E40">
            <v>576444</v>
          </cell>
          <cell r="F40">
            <v>587972.88</v>
          </cell>
          <cell r="G40">
            <v>599732.33759999997</v>
          </cell>
          <cell r="H40">
            <v>611726.98435199994</v>
          </cell>
          <cell r="I40">
            <v>623961.52403903997</v>
          </cell>
        </row>
        <row r="41">
          <cell r="B41">
            <v>1382100.04</v>
          </cell>
          <cell r="C41">
            <v>1354368.68</v>
          </cell>
          <cell r="D41">
            <v>1435036.09</v>
          </cell>
          <cell r="E41">
            <v>972804</v>
          </cell>
          <cell r="F41">
            <v>992260.08000000007</v>
          </cell>
          <cell r="G41">
            <v>1012105.2816000001</v>
          </cell>
          <cell r="H41">
            <v>1032347.3872320001</v>
          </cell>
          <cell r="I41">
            <v>1052994.3349766401</v>
          </cell>
        </row>
        <row r="42">
          <cell r="B42">
            <v>25796677.920000002</v>
          </cell>
          <cell r="C42">
            <v>27689743.620000001</v>
          </cell>
          <cell r="D42">
            <v>29852870.760000002</v>
          </cell>
          <cell r="E42">
            <v>31908144</v>
          </cell>
          <cell r="F42">
            <v>33822632.640000001</v>
          </cell>
          <cell r="G42">
            <v>35851990.598400004</v>
          </cell>
          <cell r="H42">
            <v>38003110.034304008</v>
          </cell>
          <cell r="I42">
            <v>40283296.636362247</v>
          </cell>
        </row>
        <row r="46">
          <cell r="B46">
            <v>15084588.01</v>
          </cell>
          <cell r="C46">
            <v>14383142.99</v>
          </cell>
          <cell r="D46">
            <v>13907023.02</v>
          </cell>
          <cell r="E46">
            <v>14204799</v>
          </cell>
          <cell r="F46">
            <v>14300000</v>
          </cell>
          <cell r="G46">
            <v>14400000</v>
          </cell>
          <cell r="H46">
            <v>14500000</v>
          </cell>
          <cell r="I46">
            <v>14600000</v>
          </cell>
        </row>
        <row r="56">
          <cell r="B56">
            <v>-7066908</v>
          </cell>
          <cell r="C56">
            <v>-4006293</v>
          </cell>
          <cell r="D56">
            <v>-1971397</v>
          </cell>
          <cell r="E56">
            <v>-705695</v>
          </cell>
          <cell r="F56">
            <v>-4934203.5199999958</v>
          </cell>
          <cell r="G56">
            <v>-9468602.6101230979</v>
          </cell>
          <cell r="H56">
            <v>-14901553.138453573</v>
          </cell>
          <cell r="I56">
            <v>-20872923.732508719</v>
          </cell>
        </row>
        <row r="63">
          <cell r="B63" t="str">
            <v>2012-13</v>
          </cell>
          <cell r="C63" t="str">
            <v>2013-14</v>
          </cell>
          <cell r="D63" t="str">
            <v>2014-15</v>
          </cell>
          <cell r="E63" t="str">
            <v>2015-16</v>
          </cell>
          <cell r="F63" t="str">
            <v>2016-17</v>
          </cell>
        </row>
      </sheetData>
      <sheetData sheetId="4"/>
      <sheetData sheetId="5">
        <row r="1">
          <cell r="B1" t="str">
            <v>2015-16</v>
          </cell>
          <cell r="C1" t="str">
            <v>2016-17</v>
          </cell>
          <cell r="D1" t="str">
            <v>2017-18</v>
          </cell>
          <cell r="E1" t="str">
            <v>2018-19</v>
          </cell>
          <cell r="F1" t="str">
            <v>2019-20</v>
          </cell>
        </row>
        <row r="2">
          <cell r="A2" t="str">
            <v>Strategically Balanced</v>
          </cell>
          <cell r="B2">
            <v>124981637</v>
          </cell>
          <cell r="C2">
            <v>133209443.44</v>
          </cell>
          <cell r="D2">
            <v>141816889.82932311</v>
          </cell>
          <cell r="E2">
            <v>150697468.12984559</v>
          </cell>
          <cell r="F2">
            <v>160212102.77381465</v>
          </cell>
        </row>
        <row r="3">
          <cell r="A3" t="str">
            <v>Financially Balanced</v>
          </cell>
          <cell r="B3">
            <v>124981637</v>
          </cell>
          <cell r="C3">
            <v>127471471.69999999</v>
          </cell>
          <cell r="D3">
            <v>129650174.31760387</v>
          </cell>
          <cell r="E3">
            <v>131702240.70395595</v>
          </cell>
          <cell r="F3">
            <v>133793348.41803508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6:O132"/>
  <sheetViews>
    <sheetView tabSelected="1" workbookViewId="0">
      <selection activeCell="N11" sqref="N11"/>
    </sheetView>
  </sheetViews>
  <sheetFormatPr defaultRowHeight="15" x14ac:dyDescent="0.25"/>
  <cols>
    <col min="1" max="1" width="29.7109375" customWidth="1"/>
    <col min="2" max="4" width="12.5703125" bestFit="1" customWidth="1"/>
    <col min="5" max="9" width="12" bestFit="1" customWidth="1"/>
    <col min="15" max="15" width="10.42578125" bestFit="1" customWidth="1"/>
  </cols>
  <sheetData>
    <row r="86" spans="1:15" ht="32.25" customHeight="1" x14ac:dyDescent="0.25">
      <c r="A86" s="1" t="s">
        <v>7</v>
      </c>
      <c r="B86" s="2" t="s">
        <v>8</v>
      </c>
      <c r="C86" s="2" t="s">
        <v>0</v>
      </c>
      <c r="D86" s="2" t="s">
        <v>1</v>
      </c>
      <c r="E86" s="2" t="s">
        <v>2</v>
      </c>
      <c r="F86" s="2" t="s">
        <v>3</v>
      </c>
      <c r="G86" s="2" t="s">
        <v>4</v>
      </c>
      <c r="H86" s="2" t="s">
        <v>5</v>
      </c>
      <c r="I86" s="2" t="s">
        <v>6</v>
      </c>
    </row>
    <row r="87" spans="1:15" hidden="1" x14ac:dyDescent="0.25">
      <c r="A87" s="7" t="s">
        <v>9</v>
      </c>
      <c r="B87" s="10"/>
      <c r="C87" s="10"/>
      <c r="D87" s="10"/>
      <c r="E87" s="10"/>
      <c r="F87" s="10"/>
      <c r="G87" s="10"/>
      <c r="H87" s="10"/>
      <c r="I87" s="10"/>
    </row>
    <row r="88" spans="1:15" hidden="1" x14ac:dyDescent="0.25">
      <c r="A88" s="11" t="s">
        <v>10</v>
      </c>
      <c r="B88" s="4">
        <f>'[1]Operating Fund Summary'!B37</f>
        <v>7512544.0199999996</v>
      </c>
      <c r="C88" s="4">
        <f>'[1]Operating Fund Summary'!C37</f>
        <v>7798793.2999999998</v>
      </c>
      <c r="D88" s="4">
        <f>'[1]Operating Fund Summary'!D37</f>
        <v>8322053.8700000001</v>
      </c>
      <c r="E88" s="4">
        <f>'[1]Operating Fund Summary'!E37</f>
        <v>8223414</v>
      </c>
      <c r="F88" s="4">
        <f>'[1]Operating Fund Summary'!F37</f>
        <v>8322053.8700000001</v>
      </c>
      <c r="G88" s="4">
        <f>'[1]Operating Fund Summary'!G37</f>
        <v>8223414</v>
      </c>
      <c r="H88" s="4">
        <f>'[1]Operating Fund Summary'!H37</f>
        <v>8387882.2800000003</v>
      </c>
      <c r="I88" s="4">
        <f>'[1]Operating Fund Summary'!I37</f>
        <v>8555639.9255999997</v>
      </c>
    </row>
    <row r="89" spans="1:15" hidden="1" x14ac:dyDescent="0.25">
      <c r="A89" s="11" t="s">
        <v>11</v>
      </c>
      <c r="B89" s="4">
        <f>'[1]Operating Fund Summary'!B38</f>
        <v>25246459.66</v>
      </c>
      <c r="C89" s="4">
        <f>'[1]Operating Fund Summary'!C38</f>
        <v>26389164.219999999</v>
      </c>
      <c r="D89" s="4">
        <f>'[1]Operating Fund Summary'!D38</f>
        <v>27188705.25</v>
      </c>
      <c r="E89" s="4">
        <f>'[1]Operating Fund Summary'!E38</f>
        <v>27172841</v>
      </c>
      <c r="F89" s="4">
        <f>'[1]Operating Fund Summary'!F38</f>
        <v>27188705.25</v>
      </c>
      <c r="G89" s="4">
        <f>'[1]Operating Fund Summary'!G38</f>
        <v>27172841</v>
      </c>
      <c r="H89" s="4">
        <f>'[1]Operating Fund Summary'!H38</f>
        <v>27716297.82</v>
      </c>
      <c r="I89" s="4">
        <f>'[1]Operating Fund Summary'!I38</f>
        <v>28270623.7764</v>
      </c>
    </row>
    <row r="90" spans="1:15" hidden="1" x14ac:dyDescent="0.25">
      <c r="A90" s="11" t="s">
        <v>12</v>
      </c>
      <c r="B90" s="4">
        <f>'[1]Operating Fund Summary'!B39</f>
        <v>22916405.989999998</v>
      </c>
      <c r="C90" s="4">
        <f>'[1]Operating Fund Summary'!C39</f>
        <v>22849016.640000001</v>
      </c>
      <c r="D90" s="4">
        <f>'[1]Operating Fund Summary'!D39</f>
        <v>23233895.739999998</v>
      </c>
      <c r="E90" s="4">
        <f>'[1]Operating Fund Summary'!E39</f>
        <v>24376336</v>
      </c>
      <c r="F90" s="4">
        <f>'[1]Operating Fund Summary'!F39</f>
        <v>24863862.719999999</v>
      </c>
      <c r="G90" s="4">
        <f>'[1]Operating Fund Summary'!G39</f>
        <v>25464850.61172311</v>
      </c>
      <c r="H90" s="4">
        <f>'[1]Operating Fund Summary'!H39</f>
        <v>25974147.623957574</v>
      </c>
      <c r="I90" s="4">
        <f>'[1]Operating Fund Summary'!I39</f>
        <v>26493630.576436725</v>
      </c>
    </row>
    <row r="91" spans="1:15" hidden="1" x14ac:dyDescent="0.25">
      <c r="A91" s="11" t="s">
        <v>13</v>
      </c>
      <c r="B91" s="4">
        <f>'[1]Operating Fund Summary'!B40</f>
        <v>505816.81</v>
      </c>
      <c r="C91" s="4">
        <f>'[1]Operating Fund Summary'!C40</f>
        <v>544213.68000000005</v>
      </c>
      <c r="D91" s="4">
        <f>'[1]Operating Fund Summary'!D40</f>
        <v>611811.11</v>
      </c>
      <c r="E91" s="4">
        <f>'[1]Operating Fund Summary'!E40</f>
        <v>576444</v>
      </c>
      <c r="F91" s="4">
        <f>'[1]Operating Fund Summary'!F40</f>
        <v>587972.88</v>
      </c>
      <c r="G91" s="4">
        <f>'[1]Operating Fund Summary'!G40</f>
        <v>599732.33759999997</v>
      </c>
      <c r="H91" s="4">
        <f>'[1]Operating Fund Summary'!H40</f>
        <v>611726.98435199994</v>
      </c>
      <c r="I91" s="4">
        <f>'[1]Operating Fund Summary'!I40</f>
        <v>623961.52403903997</v>
      </c>
    </row>
    <row r="92" spans="1:15" hidden="1" x14ac:dyDescent="0.25">
      <c r="A92" s="11" t="s">
        <v>14</v>
      </c>
      <c r="B92" s="4">
        <f>'[1]Operating Fund Summary'!B41</f>
        <v>1382100.04</v>
      </c>
      <c r="C92" s="4">
        <f>'[1]Operating Fund Summary'!C41</f>
        <v>1354368.68</v>
      </c>
      <c r="D92" s="4">
        <f>'[1]Operating Fund Summary'!D41</f>
        <v>1435036.09</v>
      </c>
      <c r="E92" s="4">
        <f>'[1]Operating Fund Summary'!E41</f>
        <v>972804</v>
      </c>
      <c r="F92" s="4">
        <f>'[1]Operating Fund Summary'!F41</f>
        <v>992260.08000000007</v>
      </c>
      <c r="G92" s="4">
        <f>'[1]Operating Fund Summary'!G41</f>
        <v>1012105.2816000001</v>
      </c>
      <c r="H92" s="4">
        <f>'[1]Operating Fund Summary'!H41</f>
        <v>1032347.3872320001</v>
      </c>
      <c r="I92" s="4">
        <f>'[1]Operating Fund Summary'!I41</f>
        <v>1052994.3349766401</v>
      </c>
    </row>
    <row r="93" spans="1:15" hidden="1" x14ac:dyDescent="0.25">
      <c r="A93" s="12" t="s">
        <v>15</v>
      </c>
      <c r="B93" s="4">
        <f>'[1]Operating Fund Summary'!B42</f>
        <v>25796677.920000002</v>
      </c>
      <c r="C93" s="4">
        <f>'[1]Operating Fund Summary'!C42</f>
        <v>27689743.620000001</v>
      </c>
      <c r="D93" s="4">
        <f>'[1]Operating Fund Summary'!D42</f>
        <v>29852870.760000002</v>
      </c>
      <c r="E93" s="4">
        <f>'[1]Operating Fund Summary'!E42</f>
        <v>31908144</v>
      </c>
      <c r="F93" s="4">
        <f>'[1]Operating Fund Summary'!F42</f>
        <v>33822632.640000001</v>
      </c>
      <c r="G93" s="4">
        <f>'[1]Operating Fund Summary'!G42</f>
        <v>35851990.598400004</v>
      </c>
      <c r="H93" s="4">
        <f>'[1]Operating Fund Summary'!H42</f>
        <v>38003110.034304008</v>
      </c>
      <c r="I93" s="4">
        <f>'[1]Operating Fund Summary'!I42</f>
        <v>40283296.636362247</v>
      </c>
    </row>
    <row r="94" spans="1:15" x14ac:dyDescent="0.25">
      <c r="A94" s="13" t="s">
        <v>9</v>
      </c>
      <c r="B94" s="14">
        <f>ROUND(SUM(B88:B93),-5)</f>
        <v>83400000</v>
      </c>
      <c r="C94" s="14">
        <f t="shared" ref="C94:I94" si="0">ROUND(SUM(C88:C93),-5)</f>
        <v>86600000</v>
      </c>
      <c r="D94" s="14">
        <f t="shared" si="0"/>
        <v>90600000</v>
      </c>
      <c r="E94" s="14">
        <f>ROUND(SUM(E88:E93),-4)+20000</f>
        <v>93250000</v>
      </c>
      <c r="F94" s="14">
        <f t="shared" si="0"/>
        <v>95800000</v>
      </c>
      <c r="G94" s="14">
        <f t="shared" si="0"/>
        <v>98300000</v>
      </c>
      <c r="H94" s="14">
        <f t="shared" si="0"/>
        <v>101700000</v>
      </c>
      <c r="I94" s="14">
        <f t="shared" si="0"/>
        <v>105300000</v>
      </c>
      <c r="J94" s="15" t="s">
        <v>16</v>
      </c>
      <c r="O94" s="16"/>
    </row>
    <row r="95" spans="1:15" x14ac:dyDescent="0.25">
      <c r="A95" s="12" t="s">
        <v>17</v>
      </c>
      <c r="B95" s="4">
        <v>1100000</v>
      </c>
      <c r="C95" s="4">
        <v>1200000</v>
      </c>
      <c r="D95" s="4">
        <v>1300000</v>
      </c>
      <c r="E95" s="4">
        <v>650000</v>
      </c>
      <c r="F95" s="4">
        <v>800000</v>
      </c>
      <c r="G95" s="4">
        <v>900000</v>
      </c>
      <c r="H95" s="4">
        <v>1100000</v>
      </c>
      <c r="I95" s="4">
        <v>1200000</v>
      </c>
      <c r="J95" s="15" t="s">
        <v>35</v>
      </c>
      <c r="O95" s="16"/>
    </row>
    <row r="96" spans="1:15" x14ac:dyDescent="0.25">
      <c r="A96" s="12" t="s">
        <v>33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17" t="s">
        <v>19</v>
      </c>
      <c r="K96" s="18"/>
      <c r="L96" s="18"/>
      <c r="O96" s="16"/>
    </row>
    <row r="97" spans="1:15" x14ac:dyDescent="0.25">
      <c r="A97" s="12" t="s">
        <v>38</v>
      </c>
      <c r="B97" s="4">
        <f>ROUND('[1]Operating Fund Summary'!B46,-5)</f>
        <v>15100000</v>
      </c>
      <c r="C97" s="4">
        <f>ROUND('[1]Operating Fund Summary'!C46,-5)</f>
        <v>14400000</v>
      </c>
      <c r="D97" s="4">
        <f>ROUND('[1]Operating Fund Summary'!D46,-5)</f>
        <v>13900000</v>
      </c>
      <c r="E97" s="4">
        <f>ROUND('[1]Operating Fund Summary'!E46,-5)</f>
        <v>14200000</v>
      </c>
      <c r="F97" s="4">
        <f>ROUND('[1]Operating Fund Summary'!F46,-5)</f>
        <v>14300000</v>
      </c>
      <c r="G97" s="4">
        <f>ROUND('[1]Operating Fund Summary'!G46,-5)</f>
        <v>14400000</v>
      </c>
      <c r="H97" s="4">
        <f>ROUND('[1]Operating Fund Summary'!H46,-5)</f>
        <v>14500000</v>
      </c>
      <c r="I97" s="4">
        <f>ROUND('[1]Operating Fund Summary'!I46,-5)</f>
        <v>14600000</v>
      </c>
      <c r="J97" s="17" t="s">
        <v>20</v>
      </c>
      <c r="K97" s="18"/>
      <c r="L97" s="18"/>
      <c r="O97" s="16"/>
    </row>
    <row r="98" spans="1:15" x14ac:dyDescent="0.25">
      <c r="A98" s="12" t="s">
        <v>39</v>
      </c>
      <c r="B98" s="4">
        <v>100000</v>
      </c>
      <c r="C98" s="4">
        <v>200000</v>
      </c>
      <c r="D98" s="4">
        <v>100000</v>
      </c>
      <c r="E98" s="4">
        <v>300000</v>
      </c>
      <c r="F98" s="4">
        <v>300000</v>
      </c>
      <c r="G98" s="4">
        <v>300000</v>
      </c>
      <c r="H98" s="4">
        <v>300000</v>
      </c>
      <c r="I98" s="4">
        <v>300000</v>
      </c>
      <c r="J98" s="15" t="s">
        <v>31</v>
      </c>
      <c r="O98" s="16"/>
    </row>
    <row r="99" spans="1:15" x14ac:dyDescent="0.25">
      <c r="A99" s="19" t="s">
        <v>40</v>
      </c>
      <c r="B99" s="4">
        <v>1600000</v>
      </c>
      <c r="C99" s="4">
        <v>1700000</v>
      </c>
      <c r="D99" s="4">
        <v>2200000</v>
      </c>
      <c r="E99" s="4">
        <v>500000</v>
      </c>
      <c r="F99" s="4">
        <v>1000000</v>
      </c>
      <c r="G99" s="4">
        <v>1400000</v>
      </c>
      <c r="H99" s="4">
        <v>1800000</v>
      </c>
      <c r="I99" s="4">
        <v>2300000</v>
      </c>
      <c r="J99" s="15" t="s">
        <v>41</v>
      </c>
      <c r="O99" s="16"/>
    </row>
    <row r="100" spans="1:15" x14ac:dyDescent="0.25">
      <c r="A100" s="12" t="s">
        <v>58</v>
      </c>
      <c r="B100" s="4">
        <v>1600000</v>
      </c>
      <c r="C100" s="4">
        <v>2600000</v>
      </c>
      <c r="D100" s="4">
        <v>1000000</v>
      </c>
      <c r="E100" s="4">
        <v>700000</v>
      </c>
      <c r="F100" s="4">
        <v>3400000</v>
      </c>
      <c r="G100" s="4">
        <v>7000000</v>
      </c>
      <c r="H100" s="4">
        <v>10000000</v>
      </c>
      <c r="I100" s="4">
        <v>13500000</v>
      </c>
      <c r="J100" s="15" t="s">
        <v>22</v>
      </c>
      <c r="O100" s="16"/>
    </row>
    <row r="101" spans="1:15" x14ac:dyDescent="0.25">
      <c r="A101" s="12" t="s">
        <v>34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17" t="s">
        <v>19</v>
      </c>
      <c r="K101" s="18"/>
      <c r="L101" s="18"/>
      <c r="O101" s="16"/>
    </row>
    <row r="102" spans="1:15" x14ac:dyDescent="0.25">
      <c r="A102" s="12" t="s">
        <v>23</v>
      </c>
      <c r="B102" s="4">
        <v>15900000</v>
      </c>
      <c r="C102" s="4">
        <v>15100000</v>
      </c>
      <c r="D102" s="4">
        <v>14800000</v>
      </c>
      <c r="E102" s="4">
        <v>15600000</v>
      </c>
      <c r="F102" s="4">
        <v>15600000</v>
      </c>
      <c r="G102" s="4">
        <v>15600000</v>
      </c>
      <c r="H102" s="4">
        <v>15600000</v>
      </c>
      <c r="I102" s="4">
        <v>15600000</v>
      </c>
      <c r="J102" s="15" t="s">
        <v>42</v>
      </c>
      <c r="O102" s="16"/>
    </row>
    <row r="103" spans="1:15" x14ac:dyDescent="0.25">
      <c r="A103" s="12" t="s">
        <v>57</v>
      </c>
      <c r="B103" s="4">
        <v>0</v>
      </c>
      <c r="C103" s="4">
        <v>0</v>
      </c>
      <c r="D103" s="4">
        <v>0</v>
      </c>
      <c r="E103" s="4">
        <v>0</v>
      </c>
      <c r="F103" s="4">
        <v>600000</v>
      </c>
      <c r="G103" s="4">
        <v>1300000</v>
      </c>
      <c r="H103" s="4">
        <v>1900000</v>
      </c>
      <c r="I103" s="4">
        <v>2500000</v>
      </c>
      <c r="J103" s="15" t="s">
        <v>36</v>
      </c>
      <c r="O103" s="16"/>
    </row>
    <row r="104" spans="1:15" x14ac:dyDescent="0.25">
      <c r="A104" s="12" t="s">
        <v>56</v>
      </c>
      <c r="B104" s="4">
        <v>0</v>
      </c>
      <c r="C104" s="4">
        <v>200000</v>
      </c>
      <c r="D104" s="4">
        <v>0</v>
      </c>
      <c r="E104" s="4">
        <v>300000</v>
      </c>
      <c r="F104" s="4">
        <v>1500000</v>
      </c>
      <c r="G104" s="4">
        <v>2600000</v>
      </c>
      <c r="H104" s="4">
        <v>3800000</v>
      </c>
      <c r="I104" s="4">
        <v>5000000</v>
      </c>
      <c r="J104" s="15" t="s">
        <v>37</v>
      </c>
      <c r="O104" s="16"/>
    </row>
    <row r="105" spans="1:15" x14ac:dyDescent="0.25">
      <c r="A105" s="12" t="s">
        <v>26</v>
      </c>
      <c r="B105" s="4">
        <v>0</v>
      </c>
      <c r="C105" s="4">
        <v>0</v>
      </c>
      <c r="D105" s="4">
        <v>0</v>
      </c>
      <c r="E105" s="4">
        <v>-500000</v>
      </c>
      <c r="F105" s="4">
        <v>0</v>
      </c>
      <c r="G105" s="4">
        <v>0</v>
      </c>
      <c r="H105" s="4">
        <v>0</v>
      </c>
      <c r="I105" s="4">
        <v>0</v>
      </c>
      <c r="J105" s="15" t="s">
        <v>43</v>
      </c>
      <c r="O105" s="15"/>
    </row>
    <row r="106" spans="1:15" hidden="1" x14ac:dyDescent="0.25">
      <c r="A106" s="12"/>
      <c r="B106" s="4"/>
      <c r="C106" s="4"/>
      <c r="D106" s="4"/>
      <c r="E106" s="4"/>
      <c r="F106" s="4"/>
      <c r="G106" s="4"/>
      <c r="H106" s="4"/>
      <c r="I106" s="4"/>
      <c r="J106" s="15"/>
      <c r="O106" s="15"/>
    </row>
    <row r="107" spans="1:15" x14ac:dyDescent="0.25">
      <c r="A107" s="5" t="s">
        <v>27</v>
      </c>
      <c r="B107" s="20">
        <f t="shared" ref="B107:I107" si="1">SUM(B94:B105)</f>
        <v>118800000</v>
      </c>
      <c r="C107" s="20">
        <f t="shared" si="1"/>
        <v>122000000</v>
      </c>
      <c r="D107" s="20">
        <f t="shared" si="1"/>
        <v>123900000</v>
      </c>
      <c r="E107" s="20">
        <f t="shared" si="1"/>
        <v>125000000</v>
      </c>
      <c r="F107" s="20">
        <f t="shared" si="1"/>
        <v>133300000</v>
      </c>
      <c r="G107" s="20">
        <f t="shared" si="1"/>
        <v>141800000</v>
      </c>
      <c r="H107" s="20">
        <f t="shared" si="1"/>
        <v>150700000</v>
      </c>
      <c r="I107" s="20">
        <f t="shared" si="1"/>
        <v>160300000</v>
      </c>
      <c r="O107" s="16"/>
    </row>
    <row r="108" spans="1:15" s="6" customFormat="1" ht="12.75" x14ac:dyDescent="0.2">
      <c r="A108" s="7" t="s">
        <v>28</v>
      </c>
      <c r="B108" s="8"/>
      <c r="C108" s="9">
        <f t="shared" ref="C108:I108" si="2">(C107-B107)/B107</f>
        <v>2.6936026936026935E-2</v>
      </c>
      <c r="D108" s="9">
        <f t="shared" si="2"/>
        <v>1.5573770491803279E-2</v>
      </c>
      <c r="E108" s="9">
        <f t="shared" si="2"/>
        <v>8.8781275221953195E-3</v>
      </c>
      <c r="F108" s="9">
        <f t="shared" si="2"/>
        <v>6.6400000000000001E-2</v>
      </c>
      <c r="G108" s="9">
        <f t="shared" si="2"/>
        <v>6.3765941485371347E-2</v>
      </c>
      <c r="H108" s="9">
        <f t="shared" si="2"/>
        <v>6.2764456981664316E-2</v>
      </c>
      <c r="I108" s="9">
        <f t="shared" si="2"/>
        <v>6.3702720637027213E-2</v>
      </c>
    </row>
    <row r="109" spans="1:15" x14ac:dyDescent="0.25">
      <c r="A109" s="3"/>
      <c r="B109" s="4"/>
      <c r="C109" s="4"/>
      <c r="D109" s="4"/>
      <c r="E109" s="4"/>
      <c r="F109" s="4"/>
      <c r="G109" s="4"/>
      <c r="H109" s="4"/>
      <c r="I109" s="4"/>
    </row>
    <row r="110" spans="1:15" hidden="1" x14ac:dyDescent="0.25">
      <c r="A110" s="21" t="s">
        <v>29</v>
      </c>
      <c r="B110" s="22">
        <f>'[1]Operating Fund Summary'!B56</f>
        <v>-7066908</v>
      </c>
      <c r="C110" s="22">
        <f>'[1]Operating Fund Summary'!C56</f>
        <v>-4006293</v>
      </c>
      <c r="D110" s="22">
        <f>'[1]Operating Fund Summary'!D56</f>
        <v>-1971397</v>
      </c>
      <c r="E110" s="22">
        <f>'[1]Operating Fund Summary'!E56</f>
        <v>-705695</v>
      </c>
      <c r="F110" s="22">
        <f>'[1]Operating Fund Summary'!F56</f>
        <v>-4934203.5199999958</v>
      </c>
      <c r="G110" s="22">
        <f>'[1]Operating Fund Summary'!G56</f>
        <v>-9468602.6101230979</v>
      </c>
      <c r="H110" s="22">
        <f>'[1]Operating Fund Summary'!H56</f>
        <v>-14901553.138453573</v>
      </c>
      <c r="I110" s="22">
        <f>'[1]Operating Fund Summary'!I56</f>
        <v>-20872923.732508719</v>
      </c>
    </row>
    <row r="111" spans="1:15" x14ac:dyDescent="0.25">
      <c r="A111" s="24"/>
      <c r="B111" s="4"/>
      <c r="C111" s="4"/>
      <c r="D111" s="4"/>
      <c r="E111" s="4"/>
      <c r="F111" s="4"/>
      <c r="G111" s="4"/>
      <c r="H111" s="4"/>
      <c r="I111" s="4"/>
    </row>
    <row r="112" spans="1:15" ht="25.5" x14ac:dyDescent="0.25">
      <c r="A112" s="1" t="s">
        <v>32</v>
      </c>
      <c r="B112" s="2" t="s">
        <v>8</v>
      </c>
      <c r="C112" s="2" t="s">
        <v>0</v>
      </c>
      <c r="D112" s="2" t="s">
        <v>1</v>
      </c>
      <c r="E112" s="2" t="s">
        <v>2</v>
      </c>
      <c r="F112" s="2" t="s">
        <v>3</v>
      </c>
      <c r="G112" s="2" t="s">
        <v>4</v>
      </c>
      <c r="H112" s="2" t="s">
        <v>5</v>
      </c>
      <c r="I112" s="2" t="s">
        <v>6</v>
      </c>
      <c r="K112" s="23"/>
      <c r="L112" s="23"/>
    </row>
    <row r="113" spans="1:10" hidden="1" x14ac:dyDescent="0.25">
      <c r="A113" s="7" t="s">
        <v>9</v>
      </c>
      <c r="B113" s="10"/>
      <c r="C113" s="10"/>
      <c r="D113" s="10"/>
      <c r="E113" s="10"/>
      <c r="F113" s="10"/>
      <c r="G113" s="10"/>
      <c r="H113" s="10"/>
      <c r="I113" s="10"/>
    </row>
    <row r="114" spans="1:10" hidden="1" x14ac:dyDescent="0.25">
      <c r="A114" s="11" t="s">
        <v>10</v>
      </c>
      <c r="B114" s="4">
        <f>'[1]Operating Fund Summary'!B62</f>
        <v>0</v>
      </c>
      <c r="C114" s="4">
        <f>'[1]Operating Fund Summary'!C62</f>
        <v>0</v>
      </c>
      <c r="D114" s="4">
        <f>'[1]Operating Fund Summary'!D62</f>
        <v>0</v>
      </c>
      <c r="E114" s="4">
        <f>'[1]Operating Fund Summary'!E62</f>
        <v>0</v>
      </c>
      <c r="F114" s="4">
        <f>'[1]Operating Fund Summary'!F62</f>
        <v>0</v>
      </c>
      <c r="G114" s="4">
        <f>'[1]Operating Fund Summary'!G62</f>
        <v>0</v>
      </c>
      <c r="H114" s="4">
        <f>'[1]Operating Fund Summary'!H62</f>
        <v>0</v>
      </c>
      <c r="I114" s="4">
        <f>'[1]Operating Fund Summary'!I62</f>
        <v>0</v>
      </c>
    </row>
    <row r="115" spans="1:10" hidden="1" x14ac:dyDescent="0.25">
      <c r="A115" s="11" t="s">
        <v>11</v>
      </c>
      <c r="B115" s="4" t="str">
        <f>'[1]Operating Fund Summary'!B63</f>
        <v>2012-13</v>
      </c>
      <c r="C115" s="4" t="str">
        <f>'[1]Operating Fund Summary'!C63</f>
        <v>2013-14</v>
      </c>
      <c r="D115" s="4" t="str">
        <f>'[1]Operating Fund Summary'!D63</f>
        <v>2014-15</v>
      </c>
      <c r="E115" s="4" t="str">
        <f>'[1]Operating Fund Summary'!E63</f>
        <v>2015-16</v>
      </c>
      <c r="F115" s="4" t="str">
        <f>'[1]Operating Fund Summary'!F63</f>
        <v>2016-17</v>
      </c>
      <c r="G115" s="4">
        <f>'[1]Operating Fund Summary'!G63</f>
        <v>0</v>
      </c>
      <c r="H115" s="4">
        <f>'[1]Operating Fund Summary'!H63</f>
        <v>0</v>
      </c>
      <c r="I115" s="4">
        <f>'[1]Operating Fund Summary'!I63</f>
        <v>0</v>
      </c>
    </row>
    <row r="116" spans="1:10" hidden="1" x14ac:dyDescent="0.25">
      <c r="A116" s="11" t="s">
        <v>12</v>
      </c>
      <c r="B116" s="4">
        <v>0</v>
      </c>
      <c r="C116" s="4">
        <v>0</v>
      </c>
      <c r="D116" s="4">
        <v>0</v>
      </c>
      <c r="E116" s="4">
        <f>'[1]Operating Fund Summary'!E64</f>
        <v>0</v>
      </c>
      <c r="F116" s="4">
        <f>'[1]Operating Fund Summary'!F64</f>
        <v>0</v>
      </c>
      <c r="G116" s="4">
        <f>'[1]Operating Fund Summary'!G64</f>
        <v>0</v>
      </c>
      <c r="H116" s="4">
        <f>'[1]Operating Fund Summary'!H64</f>
        <v>0</v>
      </c>
      <c r="I116" s="4">
        <f>'[1]Operating Fund Summary'!I64</f>
        <v>0</v>
      </c>
    </row>
    <row r="117" spans="1:10" hidden="1" x14ac:dyDescent="0.25">
      <c r="A117" s="11" t="s">
        <v>13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f>'[1]Operating Fund Summary'!G65</f>
        <v>0</v>
      </c>
      <c r="H117" s="4">
        <f>'[1]Operating Fund Summary'!H65</f>
        <v>0</v>
      </c>
      <c r="I117" s="4">
        <f>'[1]Operating Fund Summary'!I65</f>
        <v>0</v>
      </c>
    </row>
    <row r="118" spans="1:10" hidden="1" x14ac:dyDescent="0.25">
      <c r="A118" s="11" t="s">
        <v>14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f>'[1]Operating Fund Summary'!G66</f>
        <v>0</v>
      </c>
      <c r="H118" s="4">
        <f>'[1]Operating Fund Summary'!H66</f>
        <v>0</v>
      </c>
      <c r="I118" s="4">
        <f>'[1]Operating Fund Summary'!I66</f>
        <v>0</v>
      </c>
    </row>
    <row r="119" spans="1:10" hidden="1" x14ac:dyDescent="0.25">
      <c r="A119" s="12" t="s">
        <v>15</v>
      </c>
      <c r="B119" s="4">
        <f>'[1]Operating Fund Summary'!B67</f>
        <v>0</v>
      </c>
      <c r="C119" s="4">
        <f>'[1]Operating Fund Summary'!C67</f>
        <v>0</v>
      </c>
      <c r="D119" s="4">
        <f>'[1]Operating Fund Summary'!D67</f>
        <v>0</v>
      </c>
      <c r="E119" s="4">
        <f>'[1]Operating Fund Summary'!E67</f>
        <v>0</v>
      </c>
      <c r="F119" s="4">
        <f>'[1]Operating Fund Summary'!F67</f>
        <v>0</v>
      </c>
      <c r="G119" s="4">
        <f>'[1]Operating Fund Summary'!G67</f>
        <v>0</v>
      </c>
      <c r="H119" s="4">
        <f>'[1]Operating Fund Summary'!H67</f>
        <v>0</v>
      </c>
      <c r="I119" s="4">
        <f>'[1]Operating Fund Summary'!I67</f>
        <v>0</v>
      </c>
    </row>
    <row r="120" spans="1:10" x14ac:dyDescent="0.25">
      <c r="A120" s="13" t="s">
        <v>9</v>
      </c>
      <c r="B120" s="25">
        <f t="shared" ref="B120:B131" si="3">B94/$B$107</f>
        <v>0.70202020202020199</v>
      </c>
      <c r="C120" s="25">
        <f t="shared" ref="C120:C131" si="4">C94/$C$107</f>
        <v>0.70983606557377055</v>
      </c>
      <c r="D120" s="25">
        <f t="shared" ref="D120:D131" si="5">D94/$D$107</f>
        <v>0.73123486682808714</v>
      </c>
      <c r="E120" s="25">
        <f t="shared" ref="E120:E131" si="6">E94/$E$107</f>
        <v>0.746</v>
      </c>
      <c r="F120" s="25">
        <f t="shared" ref="F120:F131" si="7">F94/$F$107</f>
        <v>0.71867966991747934</v>
      </c>
      <c r="G120" s="25">
        <f t="shared" ref="G120:G131" si="8">G94/$G$107</f>
        <v>0.69322990126939354</v>
      </c>
      <c r="H120" s="25">
        <f t="shared" ref="H120:H131" si="9">H94/$H$107</f>
        <v>0.67485069674850695</v>
      </c>
      <c r="I120" s="25">
        <f t="shared" ref="I120:I131" si="10">I94/$I$107</f>
        <v>0.65689332501559572</v>
      </c>
    </row>
    <row r="121" spans="1:10" x14ac:dyDescent="0.25">
      <c r="A121" s="12" t="s">
        <v>17</v>
      </c>
      <c r="B121" s="26">
        <f t="shared" si="3"/>
        <v>9.2592592592592587E-3</v>
      </c>
      <c r="C121" s="26">
        <f t="shared" si="4"/>
        <v>9.8360655737704927E-3</v>
      </c>
      <c r="D121" s="26">
        <f t="shared" si="5"/>
        <v>1.0492332526230832E-2</v>
      </c>
      <c r="E121" s="26">
        <f t="shared" si="6"/>
        <v>5.1999999999999998E-3</v>
      </c>
      <c r="F121" s="26">
        <f t="shared" si="7"/>
        <v>6.0015003750937736E-3</v>
      </c>
      <c r="G121" s="26">
        <f t="shared" si="8"/>
        <v>6.3469675599435822E-3</v>
      </c>
      <c r="H121" s="26">
        <f t="shared" si="9"/>
        <v>7.2992700729927005E-3</v>
      </c>
      <c r="I121" s="26">
        <f t="shared" si="10"/>
        <v>7.4859638178415471E-3</v>
      </c>
      <c r="J121" s="15" t="s">
        <v>35</v>
      </c>
    </row>
    <row r="122" spans="1:10" x14ac:dyDescent="0.25">
      <c r="A122" s="12" t="s">
        <v>18</v>
      </c>
      <c r="B122" s="26">
        <f t="shared" si="3"/>
        <v>0</v>
      </c>
      <c r="C122" s="26">
        <f t="shared" si="4"/>
        <v>0</v>
      </c>
      <c r="D122" s="26">
        <f t="shared" si="5"/>
        <v>0</v>
      </c>
      <c r="E122" s="26">
        <f t="shared" si="6"/>
        <v>0</v>
      </c>
      <c r="F122" s="26">
        <f t="shared" si="7"/>
        <v>0</v>
      </c>
      <c r="G122" s="26">
        <f t="shared" si="8"/>
        <v>0</v>
      </c>
      <c r="H122" s="26">
        <f t="shared" si="9"/>
        <v>0</v>
      </c>
      <c r="I122" s="26">
        <f t="shared" si="10"/>
        <v>0</v>
      </c>
    </row>
    <row r="123" spans="1:10" x14ac:dyDescent="0.25">
      <c r="A123" s="12" t="s">
        <v>38</v>
      </c>
      <c r="B123" s="26">
        <f t="shared" si="3"/>
        <v>0.12710437710437711</v>
      </c>
      <c r="C123" s="26">
        <f t="shared" si="4"/>
        <v>0.11803278688524591</v>
      </c>
      <c r="D123" s="26">
        <f t="shared" si="5"/>
        <v>0.11218724778046812</v>
      </c>
      <c r="E123" s="26">
        <f t="shared" si="6"/>
        <v>0.11360000000000001</v>
      </c>
      <c r="F123" s="26">
        <f t="shared" si="7"/>
        <v>0.1072768192048012</v>
      </c>
      <c r="G123" s="26">
        <f t="shared" si="8"/>
        <v>0.10155148095909731</v>
      </c>
      <c r="H123" s="26">
        <f t="shared" si="9"/>
        <v>9.6217650962176507E-2</v>
      </c>
      <c r="I123" s="26">
        <f t="shared" si="10"/>
        <v>9.107922645040549E-2</v>
      </c>
    </row>
    <row r="124" spans="1:10" x14ac:dyDescent="0.25">
      <c r="A124" s="12" t="s">
        <v>39</v>
      </c>
      <c r="B124" s="26">
        <f t="shared" si="3"/>
        <v>8.4175084175084171E-4</v>
      </c>
      <c r="C124" s="26">
        <f t="shared" si="4"/>
        <v>1.639344262295082E-3</v>
      </c>
      <c r="D124" s="26">
        <f t="shared" si="5"/>
        <v>8.0710250201775622E-4</v>
      </c>
      <c r="E124" s="26">
        <f t="shared" si="6"/>
        <v>2.3999999999999998E-3</v>
      </c>
      <c r="F124" s="26">
        <f t="shared" si="7"/>
        <v>2.2505626406601649E-3</v>
      </c>
      <c r="G124" s="26">
        <f t="shared" si="8"/>
        <v>2.1156558533145277E-3</v>
      </c>
      <c r="H124" s="26">
        <f t="shared" si="9"/>
        <v>1.9907100199071004E-3</v>
      </c>
      <c r="I124" s="26">
        <f t="shared" si="10"/>
        <v>1.8714909544603868E-3</v>
      </c>
    </row>
    <row r="125" spans="1:10" x14ac:dyDescent="0.25">
      <c r="A125" s="19" t="s">
        <v>40</v>
      </c>
      <c r="B125" s="26">
        <f t="shared" si="3"/>
        <v>1.3468013468013467E-2</v>
      </c>
      <c r="C125" s="26">
        <f t="shared" si="4"/>
        <v>1.3934426229508197E-2</v>
      </c>
      <c r="D125" s="26">
        <f t="shared" si="5"/>
        <v>1.7756255044390639E-2</v>
      </c>
      <c r="E125" s="26">
        <f t="shared" si="6"/>
        <v>4.0000000000000001E-3</v>
      </c>
      <c r="F125" s="26">
        <f t="shared" si="7"/>
        <v>7.5018754688672166E-3</v>
      </c>
      <c r="G125" s="26">
        <f t="shared" si="8"/>
        <v>9.8730606488011286E-3</v>
      </c>
      <c r="H125" s="26">
        <f t="shared" si="9"/>
        <v>1.1944260119442602E-2</v>
      </c>
      <c r="I125" s="26">
        <f t="shared" si="10"/>
        <v>1.4348097317529632E-2</v>
      </c>
    </row>
    <row r="126" spans="1:10" x14ac:dyDescent="0.25">
      <c r="A126" s="12" t="s">
        <v>55</v>
      </c>
      <c r="B126" s="26">
        <f t="shared" si="3"/>
        <v>1.3468013468013467E-2</v>
      </c>
      <c r="C126" s="26">
        <f t="shared" si="4"/>
        <v>2.1311475409836064E-2</v>
      </c>
      <c r="D126" s="26">
        <f t="shared" si="5"/>
        <v>8.0710250201775618E-3</v>
      </c>
      <c r="E126" s="26">
        <f>E100/$E$107</f>
        <v>5.5999999999999999E-3</v>
      </c>
      <c r="F126" s="26">
        <f t="shared" si="7"/>
        <v>2.5506376594148537E-2</v>
      </c>
      <c r="G126" s="26">
        <f t="shared" si="8"/>
        <v>4.9365303244005641E-2</v>
      </c>
      <c r="H126" s="26">
        <f t="shared" si="9"/>
        <v>6.6357000663570004E-2</v>
      </c>
      <c r="I126" s="26">
        <f t="shared" si="10"/>
        <v>8.4217092950717401E-2</v>
      </c>
      <c r="J126" s="15" t="s">
        <v>22</v>
      </c>
    </row>
    <row r="127" spans="1:10" x14ac:dyDescent="0.25">
      <c r="A127" s="12" t="s">
        <v>30</v>
      </c>
      <c r="B127" s="26">
        <f t="shared" si="3"/>
        <v>0</v>
      </c>
      <c r="C127" s="26">
        <f t="shared" si="4"/>
        <v>0</v>
      </c>
      <c r="D127" s="26">
        <f t="shared" si="5"/>
        <v>0</v>
      </c>
      <c r="E127" s="26">
        <f t="shared" si="6"/>
        <v>0</v>
      </c>
      <c r="F127" s="26">
        <f t="shared" si="7"/>
        <v>0</v>
      </c>
      <c r="G127" s="26">
        <f t="shared" si="8"/>
        <v>0</v>
      </c>
      <c r="H127" s="26">
        <f t="shared" si="9"/>
        <v>0</v>
      </c>
      <c r="I127" s="26">
        <f t="shared" si="10"/>
        <v>0</v>
      </c>
    </row>
    <row r="128" spans="1:10" x14ac:dyDescent="0.25">
      <c r="A128" s="12" t="s">
        <v>23</v>
      </c>
      <c r="B128" s="26">
        <f t="shared" si="3"/>
        <v>0.13383838383838384</v>
      </c>
      <c r="C128" s="26">
        <f t="shared" si="4"/>
        <v>0.12377049180327869</v>
      </c>
      <c r="D128" s="26">
        <f t="shared" si="5"/>
        <v>0.11945117029862792</v>
      </c>
      <c r="E128" s="26">
        <f t="shared" si="6"/>
        <v>0.12479999999999999</v>
      </c>
      <c r="F128" s="26">
        <f t="shared" si="7"/>
        <v>0.11702925731432859</v>
      </c>
      <c r="G128" s="26">
        <f t="shared" si="8"/>
        <v>0.11001410437235543</v>
      </c>
      <c r="H128" s="26">
        <f t="shared" si="9"/>
        <v>0.10351692103516921</v>
      </c>
      <c r="I128" s="26">
        <f t="shared" si="10"/>
        <v>9.7317529631940111E-2</v>
      </c>
    </row>
    <row r="129" spans="1:10" x14ac:dyDescent="0.25">
      <c r="A129" s="12" t="s">
        <v>24</v>
      </c>
      <c r="B129" s="26">
        <f t="shared" si="3"/>
        <v>0</v>
      </c>
      <c r="C129" s="26">
        <f t="shared" si="4"/>
        <v>0</v>
      </c>
      <c r="D129" s="26">
        <f t="shared" si="5"/>
        <v>0</v>
      </c>
      <c r="E129" s="26">
        <f t="shared" si="6"/>
        <v>0</v>
      </c>
      <c r="F129" s="26">
        <f t="shared" si="7"/>
        <v>4.5011252813203298E-3</v>
      </c>
      <c r="G129" s="26">
        <f t="shared" si="8"/>
        <v>9.1678420310296188E-3</v>
      </c>
      <c r="H129" s="26">
        <f t="shared" si="9"/>
        <v>1.2607830126078301E-2</v>
      </c>
      <c r="I129" s="26">
        <f t="shared" si="10"/>
        <v>1.5595757953836557E-2</v>
      </c>
      <c r="J129" s="15" t="s">
        <v>36</v>
      </c>
    </row>
    <row r="130" spans="1:10" x14ac:dyDescent="0.25">
      <c r="A130" s="12" t="s">
        <v>25</v>
      </c>
      <c r="B130" s="26">
        <f t="shared" si="3"/>
        <v>0</v>
      </c>
      <c r="C130" s="26">
        <f t="shared" si="4"/>
        <v>1.639344262295082E-3</v>
      </c>
      <c r="D130" s="26">
        <f t="shared" si="5"/>
        <v>0</v>
      </c>
      <c r="E130" s="26">
        <f t="shared" si="6"/>
        <v>2.3999999999999998E-3</v>
      </c>
      <c r="F130" s="26">
        <f t="shared" si="7"/>
        <v>1.1252813203300824E-2</v>
      </c>
      <c r="G130" s="26">
        <f t="shared" si="8"/>
        <v>1.8335684062059238E-2</v>
      </c>
      <c r="H130" s="26">
        <f t="shared" si="9"/>
        <v>2.5215660252156602E-2</v>
      </c>
      <c r="I130" s="26">
        <f t="shared" si="10"/>
        <v>3.1191515907673113E-2</v>
      </c>
      <c r="J130" s="15" t="s">
        <v>37</v>
      </c>
    </row>
    <row r="131" spans="1:10" x14ac:dyDescent="0.25">
      <c r="A131" s="12" t="str">
        <f>A105</f>
        <v>Reductions/Reallocations</v>
      </c>
      <c r="B131" s="26">
        <f t="shared" si="3"/>
        <v>0</v>
      </c>
      <c r="C131" s="26">
        <f t="shared" si="4"/>
        <v>0</v>
      </c>
      <c r="D131" s="26">
        <f t="shared" si="5"/>
        <v>0</v>
      </c>
      <c r="E131" s="26">
        <f t="shared" si="6"/>
        <v>-4.0000000000000001E-3</v>
      </c>
      <c r="F131" s="26">
        <f t="shared" si="7"/>
        <v>0</v>
      </c>
      <c r="G131" s="26">
        <f t="shared" si="8"/>
        <v>0</v>
      </c>
      <c r="H131" s="26">
        <f t="shared" si="9"/>
        <v>0</v>
      </c>
      <c r="I131" s="26">
        <f t="shared" si="10"/>
        <v>0</v>
      </c>
      <c r="J131" s="15"/>
    </row>
    <row r="132" spans="1:10" x14ac:dyDescent="0.25">
      <c r="A132" s="5" t="s">
        <v>27</v>
      </c>
      <c r="B132" s="27">
        <f t="shared" ref="B132:I132" si="11">SUM(B120:B130)</f>
        <v>1.0000000000000002</v>
      </c>
      <c r="C132" s="27">
        <f t="shared" si="11"/>
        <v>1</v>
      </c>
      <c r="D132" s="27">
        <f t="shared" si="11"/>
        <v>1</v>
      </c>
      <c r="E132" s="27">
        <f t="shared" si="11"/>
        <v>1.004</v>
      </c>
      <c r="F132" s="27">
        <f t="shared" si="11"/>
        <v>1</v>
      </c>
      <c r="G132" s="27">
        <f t="shared" si="11"/>
        <v>0.99999999999999989</v>
      </c>
      <c r="H132" s="27">
        <f t="shared" si="11"/>
        <v>0.99999999999999989</v>
      </c>
      <c r="I132" s="27">
        <f t="shared" si="11"/>
        <v>0.99999999999999989</v>
      </c>
    </row>
  </sheetData>
  <pageMargins left="0.7" right="0.7" top="0.75" bottom="0.75" header="0.3" footer="0.3"/>
  <pageSetup paperSize="17" scale="89" orientation="portrait" r:id="rId1"/>
  <ignoredErrors>
    <ignoredError sqref="E9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activeCell="B19" sqref="B19:I19"/>
    </sheetView>
  </sheetViews>
  <sheetFormatPr defaultRowHeight="15" x14ac:dyDescent="0.25"/>
  <cols>
    <col min="1" max="1" width="29.7109375" customWidth="1"/>
    <col min="2" max="9" width="12" bestFit="1" customWidth="1"/>
    <col min="10" max="10" width="19.140625" customWidth="1"/>
  </cols>
  <sheetData>
    <row r="1" spans="1:10" ht="21" x14ac:dyDescent="0.35">
      <c r="A1" s="30" t="s">
        <v>54</v>
      </c>
    </row>
    <row r="2" spans="1:10" x14ac:dyDescent="0.25">
      <c r="A2" t="s">
        <v>60</v>
      </c>
    </row>
    <row r="3" spans="1:10" s="33" customFormat="1" x14ac:dyDescent="0.25">
      <c r="A3" s="33" t="s">
        <v>59</v>
      </c>
    </row>
    <row r="5" spans="1:10" ht="25.5" x14ac:dyDescent="0.25">
      <c r="A5" s="28" t="s">
        <v>7</v>
      </c>
      <c r="B5" s="29" t="s">
        <v>8</v>
      </c>
      <c r="C5" s="29" t="s">
        <v>0</v>
      </c>
      <c r="D5" s="29" t="s">
        <v>1</v>
      </c>
      <c r="E5" s="29" t="s">
        <v>2</v>
      </c>
      <c r="F5" s="29" t="s">
        <v>3</v>
      </c>
      <c r="G5" s="29" t="s">
        <v>4</v>
      </c>
      <c r="H5" s="29" t="s">
        <v>5</v>
      </c>
      <c r="I5" s="29" t="s">
        <v>6</v>
      </c>
      <c r="J5" s="29" t="s">
        <v>52</v>
      </c>
    </row>
    <row r="6" spans="1:10" x14ac:dyDescent="0.25">
      <c r="A6" s="13" t="s">
        <v>9</v>
      </c>
      <c r="B6" s="14">
        <v>83400000</v>
      </c>
      <c r="C6" s="14">
        <v>86600000</v>
      </c>
      <c r="D6" s="14">
        <v>90600000</v>
      </c>
      <c r="E6" s="14">
        <v>93250000</v>
      </c>
      <c r="F6" s="14">
        <v>95800000</v>
      </c>
      <c r="G6" s="14">
        <v>98300000</v>
      </c>
      <c r="H6" s="14">
        <v>101700000</v>
      </c>
      <c r="I6" s="14">
        <v>105300000</v>
      </c>
      <c r="J6" s="15" t="s">
        <v>53</v>
      </c>
    </row>
    <row r="7" spans="1:10" x14ac:dyDescent="0.25">
      <c r="A7" s="12" t="s">
        <v>17</v>
      </c>
      <c r="B7" s="4">
        <v>1100000</v>
      </c>
      <c r="C7" s="4">
        <v>1200000</v>
      </c>
      <c r="D7" s="4">
        <v>1300000</v>
      </c>
      <c r="E7" s="4">
        <v>650000</v>
      </c>
      <c r="F7" s="4">
        <v>800000</v>
      </c>
      <c r="G7" s="4">
        <v>900000</v>
      </c>
      <c r="H7" s="4">
        <v>1100000</v>
      </c>
      <c r="I7" s="4">
        <v>1200000</v>
      </c>
      <c r="J7" s="15" t="s">
        <v>50</v>
      </c>
    </row>
    <row r="8" spans="1:10" x14ac:dyDescent="0.25">
      <c r="A8" s="12" t="s">
        <v>33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17" t="s">
        <v>19</v>
      </c>
    </row>
    <row r="9" spans="1:10" x14ac:dyDescent="0.25">
      <c r="A9" s="12" t="s">
        <v>38</v>
      </c>
      <c r="B9" s="4">
        <v>15100000</v>
      </c>
      <c r="C9" s="4">
        <v>14400000</v>
      </c>
      <c r="D9" s="4">
        <v>13900000</v>
      </c>
      <c r="E9" s="4">
        <v>14200000</v>
      </c>
      <c r="F9" s="4">
        <v>14300000</v>
      </c>
      <c r="G9" s="4">
        <v>14400000</v>
      </c>
      <c r="H9" s="4">
        <v>14500000</v>
      </c>
      <c r="I9" s="4">
        <v>14600000</v>
      </c>
      <c r="J9" s="17" t="s">
        <v>49</v>
      </c>
    </row>
    <row r="10" spans="1:10" x14ac:dyDescent="0.25">
      <c r="A10" s="12" t="s">
        <v>39</v>
      </c>
      <c r="B10" s="4">
        <v>100000</v>
      </c>
      <c r="C10" s="4">
        <v>200000</v>
      </c>
      <c r="D10" s="4">
        <v>100000</v>
      </c>
      <c r="E10" s="4">
        <v>300000</v>
      </c>
      <c r="F10" s="4">
        <v>300000</v>
      </c>
      <c r="G10" s="4">
        <v>300000</v>
      </c>
      <c r="H10" s="4">
        <v>300000</v>
      </c>
      <c r="I10" s="4">
        <v>300000</v>
      </c>
      <c r="J10" s="15" t="s">
        <v>51</v>
      </c>
    </row>
    <row r="11" spans="1:10" x14ac:dyDescent="0.25">
      <c r="A11" s="19" t="s">
        <v>40</v>
      </c>
      <c r="B11" s="4">
        <v>1600000</v>
      </c>
      <c r="C11" s="4">
        <v>1700000</v>
      </c>
      <c r="D11" s="4">
        <v>2200000</v>
      </c>
      <c r="E11" s="4">
        <v>500000</v>
      </c>
      <c r="F11" s="4">
        <v>1000000</v>
      </c>
      <c r="G11" s="4">
        <v>1400000</v>
      </c>
      <c r="H11" s="4">
        <v>1800000</v>
      </c>
      <c r="I11" s="4">
        <v>2300000</v>
      </c>
      <c r="J11" s="15" t="s">
        <v>48</v>
      </c>
    </row>
    <row r="12" spans="1:10" x14ac:dyDescent="0.25">
      <c r="A12" s="12" t="s">
        <v>21</v>
      </c>
      <c r="B12" s="4">
        <v>1600000</v>
      </c>
      <c r="C12" s="4">
        <v>2600000</v>
      </c>
      <c r="D12" s="4">
        <v>1000000</v>
      </c>
      <c r="E12" s="4">
        <v>700000</v>
      </c>
      <c r="F12" s="4">
        <v>3400000</v>
      </c>
      <c r="G12" s="4">
        <v>7000000</v>
      </c>
      <c r="H12" s="4">
        <v>10000000</v>
      </c>
      <c r="I12" s="4">
        <v>13500000</v>
      </c>
      <c r="J12" s="15" t="s">
        <v>22</v>
      </c>
    </row>
    <row r="13" spans="1:10" x14ac:dyDescent="0.25">
      <c r="A13" s="12" t="s">
        <v>34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17" t="s">
        <v>19</v>
      </c>
    </row>
    <row r="14" spans="1:10" x14ac:dyDescent="0.25">
      <c r="A14" s="12" t="s">
        <v>23</v>
      </c>
      <c r="B14" s="4">
        <v>15900000</v>
      </c>
      <c r="C14" s="4">
        <v>15100000</v>
      </c>
      <c r="D14" s="4">
        <v>14800000</v>
      </c>
      <c r="E14" s="4">
        <v>15600000</v>
      </c>
      <c r="F14" s="4">
        <v>15600000</v>
      </c>
      <c r="G14" s="4">
        <v>15600000</v>
      </c>
      <c r="H14" s="4">
        <v>15600000</v>
      </c>
      <c r="I14" s="4">
        <v>15600000</v>
      </c>
      <c r="J14" s="15" t="s">
        <v>47</v>
      </c>
    </row>
    <row r="15" spans="1:10" x14ac:dyDescent="0.25">
      <c r="A15" s="12" t="s">
        <v>24</v>
      </c>
      <c r="B15" s="4">
        <v>0</v>
      </c>
      <c r="C15" s="4">
        <v>0</v>
      </c>
      <c r="D15" s="4">
        <v>0</v>
      </c>
      <c r="E15" s="4">
        <v>0</v>
      </c>
      <c r="F15" s="4">
        <v>600000</v>
      </c>
      <c r="G15" s="4">
        <v>1300000</v>
      </c>
      <c r="H15" s="4">
        <v>1900000</v>
      </c>
      <c r="I15" s="4">
        <v>2500000</v>
      </c>
      <c r="J15" s="15" t="s">
        <v>46</v>
      </c>
    </row>
    <row r="16" spans="1:10" x14ac:dyDescent="0.25">
      <c r="A16" s="12" t="s">
        <v>25</v>
      </c>
      <c r="B16" s="4">
        <v>0</v>
      </c>
      <c r="C16" s="4">
        <v>200000</v>
      </c>
      <c r="D16" s="4">
        <v>0</v>
      </c>
      <c r="E16" s="4">
        <v>300000</v>
      </c>
      <c r="F16" s="4">
        <v>1500000</v>
      </c>
      <c r="G16" s="4">
        <v>2600000</v>
      </c>
      <c r="H16" s="4">
        <v>3800000</v>
      </c>
      <c r="I16" s="4">
        <v>5000000</v>
      </c>
      <c r="J16" s="15" t="s">
        <v>45</v>
      </c>
    </row>
    <row r="17" spans="1:10" x14ac:dyDescent="0.25">
      <c r="A17" s="12" t="s">
        <v>26</v>
      </c>
      <c r="B17" s="4">
        <v>0</v>
      </c>
      <c r="C17" s="4">
        <v>0</v>
      </c>
      <c r="D17" s="4">
        <v>0</v>
      </c>
      <c r="E17" s="4">
        <v>-500000</v>
      </c>
      <c r="F17" s="4">
        <v>0</v>
      </c>
      <c r="G17" s="4">
        <v>0</v>
      </c>
      <c r="H17" s="4">
        <v>0</v>
      </c>
      <c r="I17" s="4">
        <v>0</v>
      </c>
      <c r="J17" s="15" t="s">
        <v>44</v>
      </c>
    </row>
    <row r="18" spans="1:10" hidden="1" x14ac:dyDescent="0.25">
      <c r="A18" s="12"/>
      <c r="B18" s="4"/>
      <c r="C18" s="4"/>
      <c r="D18" s="4"/>
      <c r="E18" s="4"/>
      <c r="F18" s="4"/>
      <c r="G18" s="4"/>
      <c r="H18" s="4"/>
      <c r="I18" s="4"/>
      <c r="J18" s="15"/>
    </row>
    <row r="19" spans="1:10" x14ac:dyDescent="0.25">
      <c r="A19" s="5" t="s">
        <v>27</v>
      </c>
      <c r="B19" s="20">
        <f>SUM(B6:B18)</f>
        <v>118800000</v>
      </c>
      <c r="C19" s="20">
        <f t="shared" ref="C19:I19" si="0">SUM(C6:C18)</f>
        <v>122000000</v>
      </c>
      <c r="D19" s="20">
        <f t="shared" si="0"/>
        <v>123900000</v>
      </c>
      <c r="E19" s="20">
        <f t="shared" si="0"/>
        <v>125000000</v>
      </c>
      <c r="F19" s="20">
        <f t="shared" si="0"/>
        <v>133300000</v>
      </c>
      <c r="G19" s="20">
        <f t="shared" si="0"/>
        <v>141800000</v>
      </c>
      <c r="H19" s="20">
        <f t="shared" si="0"/>
        <v>150700000</v>
      </c>
      <c r="I19" s="20">
        <f t="shared" si="0"/>
        <v>160300000</v>
      </c>
    </row>
    <row r="20" spans="1:10" x14ac:dyDescent="0.25">
      <c r="A20" s="3"/>
      <c r="B20" s="4"/>
      <c r="C20" s="4"/>
      <c r="D20" s="4"/>
      <c r="E20" s="4"/>
      <c r="F20" s="4"/>
      <c r="G20" s="4"/>
      <c r="H20" s="4"/>
      <c r="I20" s="4"/>
    </row>
    <row r="21" spans="1:10" ht="25.5" x14ac:dyDescent="0.25">
      <c r="A21" s="28" t="s">
        <v>32</v>
      </c>
      <c r="B21" s="29" t="s">
        <v>8</v>
      </c>
      <c r="C21" s="29" t="s">
        <v>0</v>
      </c>
      <c r="D21" s="29" t="s">
        <v>1</v>
      </c>
      <c r="E21" s="29" t="s">
        <v>2</v>
      </c>
      <c r="F21" s="29" t="s">
        <v>3</v>
      </c>
      <c r="G21" s="29" t="s">
        <v>4</v>
      </c>
      <c r="H21" s="29" t="s">
        <v>5</v>
      </c>
      <c r="I21" s="29" t="s">
        <v>6</v>
      </c>
      <c r="J21" s="29" t="s">
        <v>52</v>
      </c>
    </row>
    <row r="22" spans="1:10" x14ac:dyDescent="0.25">
      <c r="A22" s="13" t="s">
        <v>9</v>
      </c>
      <c r="B22" s="31">
        <f>B6/$B$19</f>
        <v>0.70202020202020199</v>
      </c>
      <c r="C22" s="31">
        <f>C6/$C$19</f>
        <v>0.70983606557377055</v>
      </c>
      <c r="D22" s="31">
        <f>D6/$D$19</f>
        <v>0.73123486682808714</v>
      </c>
      <c r="E22" s="31">
        <f>E6/$E$19</f>
        <v>0.746</v>
      </c>
      <c r="F22" s="31">
        <f>F6/$F$19</f>
        <v>0.71867966991747934</v>
      </c>
      <c r="G22" s="31">
        <f>G6/$G$19</f>
        <v>0.69322990126939354</v>
      </c>
      <c r="H22" s="31">
        <f>H6/$H$19</f>
        <v>0.67485069674850695</v>
      </c>
      <c r="I22" s="31">
        <f>I6/$I$19</f>
        <v>0.65689332501559572</v>
      </c>
    </row>
    <row r="23" spans="1:10" x14ac:dyDescent="0.25">
      <c r="A23" s="12" t="s">
        <v>17</v>
      </c>
      <c r="B23" s="32">
        <f t="shared" ref="B23:B33" si="1">B7/$B$19</f>
        <v>9.2592592592592587E-3</v>
      </c>
      <c r="C23" s="32">
        <f t="shared" ref="C23:C33" si="2">C7/$C$19</f>
        <v>9.8360655737704927E-3</v>
      </c>
      <c r="D23" s="32">
        <f t="shared" ref="D23:D33" si="3">D7/$D$19</f>
        <v>1.0492332526230832E-2</v>
      </c>
      <c r="E23" s="32">
        <f t="shared" ref="E23:E33" si="4">E7/$E$19</f>
        <v>5.1999999999999998E-3</v>
      </c>
      <c r="F23" s="32">
        <f t="shared" ref="F23:F33" si="5">F7/$F$19</f>
        <v>6.0015003750937736E-3</v>
      </c>
      <c r="G23" s="32">
        <f t="shared" ref="G23:G33" si="6">G7/$G$19</f>
        <v>6.3469675599435822E-3</v>
      </c>
      <c r="H23" s="32">
        <f t="shared" ref="H23:H33" si="7">H7/$H$19</f>
        <v>7.2992700729927005E-3</v>
      </c>
      <c r="I23" s="32">
        <f t="shared" ref="I23:I33" si="8">I7/$I$19</f>
        <v>7.4859638178415471E-3</v>
      </c>
      <c r="J23" s="15" t="s">
        <v>50</v>
      </c>
    </row>
    <row r="24" spans="1:10" x14ac:dyDescent="0.25">
      <c r="A24" s="12" t="s">
        <v>18</v>
      </c>
      <c r="B24" s="32">
        <f t="shared" si="1"/>
        <v>0</v>
      </c>
      <c r="C24" s="32">
        <f t="shared" si="2"/>
        <v>0</v>
      </c>
      <c r="D24" s="32">
        <f t="shared" si="3"/>
        <v>0</v>
      </c>
      <c r="E24" s="32">
        <f t="shared" si="4"/>
        <v>0</v>
      </c>
      <c r="F24" s="32">
        <f t="shared" si="5"/>
        <v>0</v>
      </c>
      <c r="G24" s="32">
        <f t="shared" si="6"/>
        <v>0</v>
      </c>
      <c r="H24" s="32">
        <f t="shared" si="7"/>
        <v>0</v>
      </c>
      <c r="I24" s="32">
        <f t="shared" si="8"/>
        <v>0</v>
      </c>
    </row>
    <row r="25" spans="1:10" x14ac:dyDescent="0.25">
      <c r="A25" s="12" t="s">
        <v>38</v>
      </c>
      <c r="B25" s="32">
        <f t="shared" si="1"/>
        <v>0.12710437710437711</v>
      </c>
      <c r="C25" s="32">
        <f t="shared" si="2"/>
        <v>0.11803278688524591</v>
      </c>
      <c r="D25" s="32">
        <f t="shared" si="3"/>
        <v>0.11218724778046812</v>
      </c>
      <c r="E25" s="32">
        <f t="shared" si="4"/>
        <v>0.11360000000000001</v>
      </c>
      <c r="F25" s="32">
        <f t="shared" si="5"/>
        <v>0.1072768192048012</v>
      </c>
      <c r="G25" s="32">
        <f t="shared" si="6"/>
        <v>0.10155148095909731</v>
      </c>
      <c r="H25" s="32">
        <f t="shared" si="7"/>
        <v>9.6217650962176507E-2</v>
      </c>
      <c r="I25" s="32">
        <f t="shared" si="8"/>
        <v>9.107922645040549E-2</v>
      </c>
    </row>
    <row r="26" spans="1:10" x14ac:dyDescent="0.25">
      <c r="A26" s="12" t="s">
        <v>39</v>
      </c>
      <c r="B26" s="32">
        <f t="shared" si="1"/>
        <v>8.4175084175084171E-4</v>
      </c>
      <c r="C26" s="32">
        <f t="shared" si="2"/>
        <v>1.639344262295082E-3</v>
      </c>
      <c r="D26" s="32">
        <f t="shared" si="3"/>
        <v>8.0710250201775622E-4</v>
      </c>
      <c r="E26" s="32">
        <f t="shared" si="4"/>
        <v>2.3999999999999998E-3</v>
      </c>
      <c r="F26" s="32">
        <f t="shared" si="5"/>
        <v>2.2505626406601649E-3</v>
      </c>
      <c r="G26" s="32">
        <f t="shared" si="6"/>
        <v>2.1156558533145277E-3</v>
      </c>
      <c r="H26" s="32">
        <f t="shared" si="7"/>
        <v>1.9907100199071004E-3</v>
      </c>
      <c r="I26" s="32">
        <f t="shared" si="8"/>
        <v>1.8714909544603868E-3</v>
      </c>
    </row>
    <row r="27" spans="1:10" x14ac:dyDescent="0.25">
      <c r="A27" s="19" t="s">
        <v>40</v>
      </c>
      <c r="B27" s="32">
        <f t="shared" si="1"/>
        <v>1.3468013468013467E-2</v>
      </c>
      <c r="C27" s="32">
        <f t="shared" si="2"/>
        <v>1.3934426229508197E-2</v>
      </c>
      <c r="D27" s="32">
        <f t="shared" si="3"/>
        <v>1.7756255044390639E-2</v>
      </c>
      <c r="E27" s="32">
        <f t="shared" si="4"/>
        <v>4.0000000000000001E-3</v>
      </c>
      <c r="F27" s="32">
        <f t="shared" si="5"/>
        <v>7.5018754688672166E-3</v>
      </c>
      <c r="G27" s="32">
        <f t="shared" si="6"/>
        <v>9.8730606488011286E-3</v>
      </c>
      <c r="H27" s="32">
        <f t="shared" si="7"/>
        <v>1.1944260119442602E-2</v>
      </c>
      <c r="I27" s="32">
        <f t="shared" si="8"/>
        <v>1.4348097317529632E-2</v>
      </c>
    </row>
    <row r="28" spans="1:10" x14ac:dyDescent="0.25">
      <c r="A28" s="12" t="s">
        <v>21</v>
      </c>
      <c r="B28" s="32">
        <f t="shared" si="1"/>
        <v>1.3468013468013467E-2</v>
      </c>
      <c r="C28" s="32">
        <f t="shared" si="2"/>
        <v>2.1311475409836064E-2</v>
      </c>
      <c r="D28" s="32">
        <f t="shared" si="3"/>
        <v>8.0710250201775618E-3</v>
      </c>
      <c r="E28" s="32">
        <f t="shared" si="4"/>
        <v>5.5999999999999999E-3</v>
      </c>
      <c r="F28" s="32">
        <f t="shared" si="5"/>
        <v>2.5506376594148537E-2</v>
      </c>
      <c r="G28" s="32">
        <f t="shared" si="6"/>
        <v>4.9365303244005641E-2</v>
      </c>
      <c r="H28" s="32">
        <f t="shared" si="7"/>
        <v>6.6357000663570004E-2</v>
      </c>
      <c r="I28" s="32">
        <f t="shared" si="8"/>
        <v>8.4217092950717401E-2</v>
      </c>
      <c r="J28" s="15" t="s">
        <v>22</v>
      </c>
    </row>
    <row r="29" spans="1:10" x14ac:dyDescent="0.25">
      <c r="A29" s="12" t="s">
        <v>30</v>
      </c>
      <c r="B29" s="32">
        <f t="shared" si="1"/>
        <v>0</v>
      </c>
      <c r="C29" s="32">
        <f t="shared" si="2"/>
        <v>0</v>
      </c>
      <c r="D29" s="32">
        <f t="shared" si="3"/>
        <v>0</v>
      </c>
      <c r="E29" s="32">
        <f t="shared" si="4"/>
        <v>0</v>
      </c>
      <c r="F29" s="32">
        <f t="shared" si="5"/>
        <v>0</v>
      </c>
      <c r="G29" s="32">
        <f t="shared" si="6"/>
        <v>0</v>
      </c>
      <c r="H29" s="32">
        <f t="shared" si="7"/>
        <v>0</v>
      </c>
      <c r="I29" s="32">
        <f t="shared" si="8"/>
        <v>0</v>
      </c>
    </row>
    <row r="30" spans="1:10" x14ac:dyDescent="0.25">
      <c r="A30" s="12" t="s">
        <v>23</v>
      </c>
      <c r="B30" s="32">
        <f t="shared" si="1"/>
        <v>0.13383838383838384</v>
      </c>
      <c r="C30" s="32">
        <f t="shared" si="2"/>
        <v>0.12377049180327869</v>
      </c>
      <c r="D30" s="32">
        <f t="shared" si="3"/>
        <v>0.11945117029862792</v>
      </c>
      <c r="E30" s="32">
        <f t="shared" si="4"/>
        <v>0.12479999999999999</v>
      </c>
      <c r="F30" s="32">
        <f t="shared" si="5"/>
        <v>0.11702925731432859</v>
      </c>
      <c r="G30" s="32">
        <f t="shared" si="6"/>
        <v>0.11001410437235543</v>
      </c>
      <c r="H30" s="32">
        <f t="shared" si="7"/>
        <v>0.10351692103516921</v>
      </c>
      <c r="I30" s="32">
        <f t="shared" si="8"/>
        <v>9.7317529631940111E-2</v>
      </c>
    </row>
    <row r="31" spans="1:10" x14ac:dyDescent="0.25">
      <c r="A31" s="12" t="s">
        <v>24</v>
      </c>
      <c r="B31" s="32">
        <f t="shared" si="1"/>
        <v>0</v>
      </c>
      <c r="C31" s="32">
        <f t="shared" si="2"/>
        <v>0</v>
      </c>
      <c r="D31" s="32">
        <f t="shared" si="3"/>
        <v>0</v>
      </c>
      <c r="E31" s="32">
        <f t="shared" si="4"/>
        <v>0</v>
      </c>
      <c r="F31" s="32">
        <f t="shared" si="5"/>
        <v>4.5011252813203298E-3</v>
      </c>
      <c r="G31" s="32">
        <f t="shared" si="6"/>
        <v>9.1678420310296188E-3</v>
      </c>
      <c r="H31" s="32">
        <f t="shared" si="7"/>
        <v>1.2607830126078301E-2</v>
      </c>
      <c r="I31" s="32">
        <f t="shared" si="8"/>
        <v>1.5595757953836557E-2</v>
      </c>
      <c r="J31" s="15" t="s">
        <v>46</v>
      </c>
    </row>
    <row r="32" spans="1:10" x14ac:dyDescent="0.25">
      <c r="A32" s="12" t="s">
        <v>25</v>
      </c>
      <c r="B32" s="32">
        <f t="shared" si="1"/>
        <v>0</v>
      </c>
      <c r="C32" s="32">
        <f t="shared" si="2"/>
        <v>1.639344262295082E-3</v>
      </c>
      <c r="D32" s="32">
        <f t="shared" si="3"/>
        <v>0</v>
      </c>
      <c r="E32" s="32">
        <f t="shared" si="4"/>
        <v>2.3999999999999998E-3</v>
      </c>
      <c r="F32" s="32">
        <f t="shared" si="5"/>
        <v>1.1252813203300824E-2</v>
      </c>
      <c r="G32" s="32">
        <f t="shared" si="6"/>
        <v>1.8335684062059238E-2</v>
      </c>
      <c r="H32" s="32">
        <f t="shared" si="7"/>
        <v>2.5215660252156602E-2</v>
      </c>
      <c r="I32" s="32">
        <f t="shared" si="8"/>
        <v>3.1191515907673113E-2</v>
      </c>
      <c r="J32" s="15" t="s">
        <v>45</v>
      </c>
    </row>
    <row r="33" spans="1:10" x14ac:dyDescent="0.25">
      <c r="A33" s="12" t="s">
        <v>26</v>
      </c>
      <c r="B33" s="34">
        <f t="shared" si="1"/>
        <v>0</v>
      </c>
      <c r="C33" s="34">
        <f t="shared" si="2"/>
        <v>0</v>
      </c>
      <c r="D33" s="34">
        <f t="shared" si="3"/>
        <v>0</v>
      </c>
      <c r="E33" s="34">
        <f t="shared" si="4"/>
        <v>-4.0000000000000001E-3</v>
      </c>
      <c r="F33" s="34">
        <f t="shared" si="5"/>
        <v>0</v>
      </c>
      <c r="G33" s="34">
        <f t="shared" si="6"/>
        <v>0</v>
      </c>
      <c r="H33" s="34">
        <f t="shared" si="7"/>
        <v>0</v>
      </c>
      <c r="I33" s="34">
        <f t="shared" si="8"/>
        <v>0</v>
      </c>
      <c r="J33" s="15"/>
    </row>
    <row r="34" spans="1:10" x14ac:dyDescent="0.25">
      <c r="A34" s="5" t="s">
        <v>27</v>
      </c>
      <c r="B34" s="27">
        <v>1.0000000000000002</v>
      </c>
      <c r="C34" s="27">
        <v>1</v>
      </c>
      <c r="D34" s="27">
        <v>1</v>
      </c>
      <c r="E34" s="27">
        <v>1.004</v>
      </c>
      <c r="F34" s="27">
        <v>1</v>
      </c>
      <c r="G34" s="27">
        <v>1</v>
      </c>
      <c r="H34" s="27">
        <v>1</v>
      </c>
      <c r="I34" s="27">
        <v>1</v>
      </c>
    </row>
  </sheetData>
  <pageMargins left="0.25" right="0.25" top="0.75" bottom="0.75" header="0.3" footer="0.3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Numbers - for printing</vt:lpstr>
      <vt:lpstr>'Numbers - for printing'!Print_Area</vt:lpstr>
      <vt:lpstr>Summary!Print_Area</vt:lpstr>
    </vt:vector>
  </TitlesOfParts>
  <Company>Humboldt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alb91</dc:creator>
  <cp:lastModifiedBy>alb91</cp:lastModifiedBy>
  <cp:lastPrinted>2015-09-24T15:49:54Z</cp:lastPrinted>
  <dcterms:created xsi:type="dcterms:W3CDTF">2015-09-22T20:08:40Z</dcterms:created>
  <dcterms:modified xsi:type="dcterms:W3CDTF">2015-10-01T16:44:52Z</dcterms:modified>
</cp:coreProperties>
</file>